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r Myang\Documents\LGS &amp; LGSS\Service Delivery &amp; Performance Management\PMS\Training Documents\"/>
    </mc:Choice>
  </mc:AlternateContent>
  <bookViews>
    <workbookView xWindow="0" yWindow="0" windowWidth="15360" windowHeight="7755" activeTab="1"/>
  </bookViews>
  <sheets>
    <sheet name="PA Calculation" sheetId="1" r:id="rId1"/>
    <sheet name="PC_RM &amp; RCD" sheetId="3" r:id="rId2"/>
    <sheet name="PSC" sheetId="2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T53" i="3" l="1"/>
  <c r="U53" i="3" s="1"/>
  <c r="T49" i="3"/>
  <c r="U49" i="3" s="1"/>
  <c r="T45" i="3"/>
  <c r="U45" i="3" s="1"/>
  <c r="T41" i="3"/>
  <c r="U41" i="3" s="1"/>
  <c r="T37" i="3"/>
  <c r="U37" i="3" s="1"/>
  <c r="T33" i="3"/>
  <c r="U33" i="3" s="1"/>
  <c r="N14" i="1"/>
  <c r="N10" i="1"/>
  <c r="U57" i="3" l="1"/>
  <c r="V57" i="3" s="1"/>
  <c r="E57" i="3"/>
  <c r="C57" i="3"/>
  <c r="G56" i="3"/>
  <c r="G55" i="3"/>
  <c r="G54" i="3"/>
  <c r="G53" i="3"/>
  <c r="G52" i="3"/>
  <c r="G51" i="3"/>
  <c r="G50" i="3"/>
  <c r="G49" i="3"/>
  <c r="G48" i="3"/>
  <c r="G47" i="3"/>
  <c r="G46" i="3"/>
  <c r="G45" i="3"/>
  <c r="G44" i="3"/>
  <c r="G43" i="3"/>
  <c r="G42" i="3"/>
  <c r="G41" i="3"/>
  <c r="G40" i="3"/>
  <c r="G39" i="3"/>
  <c r="G38" i="3"/>
  <c r="G37" i="3"/>
  <c r="G36" i="3"/>
  <c r="G35" i="3"/>
  <c r="G34" i="3"/>
  <c r="G33" i="3"/>
  <c r="T24" i="3"/>
  <c r="T20" i="3"/>
  <c r="T16" i="3"/>
  <c r="T12" i="3"/>
  <c r="T8" i="3"/>
  <c r="G20" i="3"/>
  <c r="G14" i="3"/>
  <c r="G27" i="3"/>
  <c r="G26" i="3"/>
  <c r="G25" i="3"/>
  <c r="H41" i="3" l="1"/>
  <c r="I41" i="3" s="1"/>
  <c r="H37" i="3"/>
  <c r="I37" i="3" s="1"/>
  <c r="H53" i="3"/>
  <c r="I53" i="3" s="1"/>
  <c r="H45" i="3"/>
  <c r="I45" i="3" s="1"/>
  <c r="H33" i="3"/>
  <c r="I33" i="3" s="1"/>
  <c r="H49" i="3"/>
  <c r="I49" i="3" s="1"/>
  <c r="N18" i="1"/>
  <c r="N6" i="1"/>
  <c r="I57" i="3" l="1"/>
  <c r="J57" i="3" s="1"/>
  <c r="F22" i="2"/>
  <c r="E4" i="2"/>
  <c r="E5" i="2"/>
  <c r="E6" i="2"/>
  <c r="E7" i="2"/>
  <c r="E8" i="2" l="1"/>
  <c r="F8" i="2" s="1"/>
  <c r="E28" i="3" l="1"/>
  <c r="C28" i="3"/>
  <c r="U24" i="3"/>
  <c r="G24" i="3"/>
  <c r="G23" i="3"/>
  <c r="G22" i="3"/>
  <c r="U20" i="3"/>
  <c r="G21" i="3"/>
  <c r="G19" i="3"/>
  <c r="G18" i="3"/>
  <c r="G17" i="3"/>
  <c r="U16" i="3"/>
  <c r="G16" i="3"/>
  <c r="G15" i="3"/>
  <c r="G13" i="3"/>
  <c r="U12" i="3"/>
  <c r="G12" i="3"/>
  <c r="G11" i="3"/>
  <c r="G10" i="3"/>
  <c r="G9" i="3"/>
  <c r="U8" i="3"/>
  <c r="G8" i="3"/>
  <c r="G7" i="3"/>
  <c r="G6" i="3"/>
  <c r="G5" i="3"/>
  <c r="T4" i="3"/>
  <c r="U4" i="3" s="1"/>
  <c r="G4" i="3"/>
  <c r="H20" i="3" l="1"/>
  <c r="I20" i="3" s="1"/>
  <c r="H4" i="3"/>
  <c r="I4" i="3" s="1"/>
  <c r="H24" i="3"/>
  <c r="I24" i="3" s="1"/>
  <c r="H16" i="3"/>
  <c r="I16" i="3" s="1"/>
  <c r="H8" i="3"/>
  <c r="I8" i="3" s="1"/>
  <c r="H12" i="3"/>
  <c r="I12" i="3" s="1"/>
  <c r="U28" i="3"/>
  <c r="V28" i="3" s="1"/>
  <c r="E17" i="2"/>
  <c r="E16" i="2"/>
  <c r="E15" i="2"/>
  <c r="E12" i="2"/>
  <c r="E11" i="2"/>
  <c r="E10" i="2"/>
  <c r="I28" i="3" l="1"/>
  <c r="J28" i="3" s="1"/>
  <c r="E18" i="2"/>
  <c r="F18" i="2" s="1"/>
  <c r="E13" i="2"/>
  <c r="F13" i="2" s="1"/>
  <c r="K22" i="1"/>
  <c r="O18" i="1"/>
  <c r="O14" i="1"/>
  <c r="O10" i="1"/>
  <c r="O6" i="1"/>
  <c r="F20" i="2" l="1"/>
  <c r="F21" i="2" s="1"/>
  <c r="O22" i="1"/>
  <c r="O24" i="1" s="1"/>
  <c r="F18" i="1"/>
  <c r="G18" i="1" s="1"/>
  <c r="F14" i="1"/>
  <c r="G14" i="1" s="1"/>
  <c r="F10" i="1"/>
  <c r="G10" i="1" s="1"/>
  <c r="F6" i="1"/>
  <c r="G6" i="1" s="1"/>
  <c r="C22" i="1"/>
  <c r="G22" i="1" l="1"/>
  <c r="G24" i="1" s="1"/>
</calcChain>
</file>

<file path=xl/sharedStrings.xml><?xml version="1.0" encoding="utf-8"?>
<sst xmlns="http://schemas.openxmlformats.org/spreadsheetml/2006/main" count="179" uniqueCount="110">
  <si>
    <t>KPA</t>
  </si>
  <si>
    <t>A</t>
  </si>
  <si>
    <t>B</t>
  </si>
  <si>
    <t>C</t>
  </si>
  <si>
    <t>D</t>
  </si>
  <si>
    <t>E</t>
  </si>
  <si>
    <t>F</t>
  </si>
  <si>
    <t>E*B</t>
  </si>
  <si>
    <t>Score per KPA</t>
  </si>
  <si>
    <t>Wt per KPA</t>
  </si>
  <si>
    <t>KPIs per KPA</t>
  </si>
  <si>
    <t>%</t>
  </si>
  <si>
    <t>(Sample)</t>
  </si>
  <si>
    <t>Very Good</t>
  </si>
  <si>
    <t>∑Sum D / N</t>
  </si>
  <si>
    <t>∑Sum F /4 * 100 =</t>
  </si>
  <si>
    <t>∑Sum F =</t>
  </si>
  <si>
    <t>Overall Score =</t>
  </si>
  <si>
    <t>Rating per KPA Rate (1 to 4)</t>
  </si>
  <si>
    <t>Rate / KPA</t>
  </si>
  <si>
    <t>Wt</t>
  </si>
  <si>
    <t>M</t>
  </si>
  <si>
    <t>N</t>
  </si>
  <si>
    <t>O</t>
  </si>
  <si>
    <t>M+N+O</t>
  </si>
  <si>
    <t>PSC Method</t>
  </si>
  <si>
    <t>KPI</t>
  </si>
  <si>
    <t>KPA, Wt, KPI, Rate</t>
  </si>
  <si>
    <t>1.1</t>
  </si>
  <si>
    <t>1.2</t>
  </si>
  <si>
    <t>1.3</t>
  </si>
  <si>
    <t>1.4</t>
  </si>
  <si>
    <t>2.1</t>
  </si>
  <si>
    <t>2.2</t>
  </si>
  <si>
    <t>2.3</t>
  </si>
  <si>
    <t>2.4</t>
  </si>
  <si>
    <t>3.1</t>
  </si>
  <si>
    <t>3.2</t>
  </si>
  <si>
    <t>3.3</t>
  </si>
  <si>
    <t>4.1</t>
  </si>
  <si>
    <t>4.2</t>
  </si>
  <si>
    <t>4.3</t>
  </si>
  <si>
    <t>4.4</t>
  </si>
  <si>
    <t>5.1</t>
  </si>
  <si>
    <t>5.2</t>
  </si>
  <si>
    <t>5.3</t>
  </si>
  <si>
    <t>6.1</t>
  </si>
  <si>
    <t>6.2</t>
  </si>
  <si>
    <t>Core Competencies (30%)</t>
  </si>
  <si>
    <t>Per. Plan (60%)</t>
  </si>
  <si>
    <t>Non-core Competencies (10%)</t>
  </si>
  <si>
    <t>TOTAL</t>
  </si>
  <si>
    <t>E= C*D</t>
  </si>
  <si>
    <t>Sum E =</t>
  </si>
  <si>
    <t>F= Sum E/ N</t>
  </si>
  <si>
    <t>Sum F=</t>
  </si>
  <si>
    <t>SumF/5*100</t>
  </si>
  <si>
    <t>Rate 1 to 5</t>
  </si>
  <si>
    <t>Wt* Rate</t>
  </si>
  <si>
    <t>Sum (Wt*Rate)/N</t>
  </si>
  <si>
    <t>40% below</t>
  </si>
  <si>
    <t>Unacceptable</t>
  </si>
  <si>
    <t>41% - 49%</t>
  </si>
  <si>
    <t>Below Expectation</t>
  </si>
  <si>
    <t>50% - 64%</t>
  </si>
  <si>
    <t>Met all Expectation</t>
  </si>
  <si>
    <t>65% - 79%</t>
  </si>
  <si>
    <t>Exceeded Expectation</t>
  </si>
  <si>
    <t>80% above</t>
  </si>
  <si>
    <t>Exceptional, ecxeeded expectation</t>
  </si>
  <si>
    <t>Rating</t>
  </si>
  <si>
    <t>Score</t>
  </si>
  <si>
    <t>Description</t>
  </si>
  <si>
    <t>AREA</t>
  </si>
  <si>
    <t>Note: Check N, based on N, change formula!</t>
  </si>
  <si>
    <t>6.3</t>
  </si>
  <si>
    <t>6.4</t>
  </si>
  <si>
    <t>Wt / KPI = Wi</t>
  </si>
  <si>
    <t>Wt / KPA = Wa</t>
  </si>
  <si>
    <t>Rate / KPI (Score 1 - 4)</t>
  </si>
  <si>
    <t>(Rate * Wi) / KPI</t>
  </si>
  <si>
    <t>Sum (Rate * Wi) * Wt. / KPA</t>
  </si>
  <si>
    <t>Sum (Rate * Wa) / KPA</t>
  </si>
  <si>
    <t>LGS- PMS: PA - Evaluation of Performace</t>
  </si>
  <si>
    <t>PC: MMDCE &amp; MMDCD - PA - Evaluation of Performace</t>
  </si>
  <si>
    <t>Notes</t>
  </si>
  <si>
    <t>a</t>
  </si>
  <si>
    <t>b</t>
  </si>
  <si>
    <t>c</t>
  </si>
  <si>
    <t>d</t>
  </si>
  <si>
    <t>e</t>
  </si>
  <si>
    <t>h</t>
  </si>
  <si>
    <t>g= Sum of f per KPA</t>
  </si>
  <si>
    <t>h= g*b per KPA</t>
  </si>
  <si>
    <t>f = e*d per KPI</t>
  </si>
  <si>
    <t>Alternative method (Not Applied)</t>
  </si>
  <si>
    <t>formula is made with N=</t>
  </si>
  <si>
    <t>Check N!</t>
  </si>
  <si>
    <t>N=3</t>
  </si>
  <si>
    <t>N=2</t>
  </si>
  <si>
    <t xml:space="preserve">use calculator and calculate manually if the staff is not friendly with Excel (to change the formula). </t>
  </si>
  <si>
    <t>use calculator</t>
  </si>
  <si>
    <t>KPA (Minimum 2, Max 6)</t>
  </si>
  <si>
    <t>KPIs per KPA (Min 2, Max 4)</t>
  </si>
  <si>
    <t>Example</t>
  </si>
  <si>
    <t>Trial - Exercise</t>
  </si>
  <si>
    <t>Sum D / N</t>
  </si>
  <si>
    <t>Sum F =</t>
  </si>
  <si>
    <t>Sum F /4 * 100 =</t>
  </si>
  <si>
    <t>LGS- PMS: PA - Evaluation of Performace(Trial)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</si>
</sst>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Book Antiqua"/>
      <family val="1"/>
    </font>
    <font>
      <i/>
      <sz val="8"/>
      <color theme="1"/>
      <name val="Book Antiqua"/>
      <family val="1"/>
    </font>
    <font>
      <b/>
      <sz val="12"/>
      <color theme="1"/>
      <name val="Book Antiqua"/>
      <family val="1"/>
    </font>
    <font>
      <b/>
      <sz val="10"/>
      <color theme="1"/>
      <name val="Book Antiqua"/>
      <family val="1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1"/>
      <color rgb="FF0000CC"/>
      <name val="Calibri"/>
      <family val="2"/>
      <scheme val="minor"/>
    </font>
    <font>
      <sz val="11"/>
      <color rgb="FF0000CC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2"/>
      <color rgb="FFFF0000"/>
      <name val="Book Antiqua"/>
      <family val="1"/>
    </font>
    <font>
      <i/>
      <sz val="11"/>
      <color rgb="FFFF0000"/>
      <name val="Book Antiqua"/>
      <family val="1"/>
    </font>
    <font>
      <b/>
      <i/>
      <sz val="11"/>
      <color rgb="FFFF0000"/>
      <name val="Book Antiqua"/>
      <family val="1"/>
    </font>
    <font>
      <b/>
      <i/>
      <sz val="10"/>
      <color rgb="FFFF0000"/>
      <name val="Book Antiqua"/>
      <family val="1"/>
    </font>
    <font>
      <b/>
      <sz val="9"/>
      <color theme="1"/>
      <name val="Book Antiqua"/>
      <family val="1"/>
    </font>
    <font>
      <sz val="10"/>
      <color rgb="FF0000CC"/>
      <name val="Book Antiqua"/>
      <family val="1"/>
    </font>
    <font>
      <b/>
      <sz val="8"/>
      <color theme="1"/>
      <name val="Book Antiqua"/>
      <family val="1"/>
    </font>
    <font>
      <b/>
      <sz val="10"/>
      <color rgb="FFFF0000"/>
      <name val="Book Antiqua"/>
      <family val="1"/>
    </font>
    <font>
      <sz val="10"/>
      <name val="Book Antiqua"/>
      <family val="1"/>
    </font>
    <font>
      <b/>
      <sz val="12"/>
      <name val="Book Antiqua"/>
      <family val="1"/>
    </font>
    <font>
      <b/>
      <i/>
      <sz val="8"/>
      <color rgb="FFFF0000"/>
      <name val="Book Antiqua"/>
      <family val="1"/>
    </font>
    <font>
      <b/>
      <sz val="10"/>
      <name val="Book Antiqua"/>
      <family val="1"/>
    </font>
  </fonts>
  <fills count="7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92D050"/>
        <bgColor indexed="64"/>
      </patternFill>
    </fill>
  </fills>
  <borders count="72">
    <border>
      <left/>
      <right/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75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43" fontId="2" fillId="0" borderId="0" xfId="1" applyFont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9" fontId="2" fillId="0" borderId="0" xfId="0" applyNumberFormat="1" applyFont="1" applyAlignment="1">
      <alignment horizontal="center"/>
    </xf>
    <xf numFmtId="43" fontId="2" fillId="0" borderId="0" xfId="0" applyNumberFormat="1" applyFont="1" applyAlignment="1">
      <alignment horizontal="center"/>
    </xf>
    <xf numFmtId="0" fontId="3" fillId="2" borderId="18" xfId="0" applyFont="1" applyFill="1" applyBorder="1" applyAlignment="1">
      <alignment horizontal="center"/>
    </xf>
    <xf numFmtId="0" fontId="3" fillId="2" borderId="8" xfId="0" applyFont="1" applyFill="1" applyBorder="1" applyAlignment="1">
      <alignment horizontal="center"/>
    </xf>
    <xf numFmtId="0" fontId="3" fillId="2" borderId="21" xfId="0" applyFont="1" applyFill="1" applyBorder="1" applyAlignment="1">
      <alignment horizontal="center"/>
    </xf>
    <xf numFmtId="43" fontId="3" fillId="2" borderId="21" xfId="1" applyFont="1" applyFill="1" applyBorder="1" applyAlignment="1">
      <alignment horizontal="center"/>
    </xf>
    <xf numFmtId="0" fontId="4" fillId="0" borderId="0" xfId="0" applyFont="1"/>
    <xf numFmtId="43" fontId="2" fillId="0" borderId="19" xfId="1" applyFont="1" applyBorder="1" applyAlignment="1">
      <alignment horizontal="center" vertical="center" wrapText="1"/>
    </xf>
    <xf numFmtId="0" fontId="2" fillId="0" borderId="6" xfId="0" applyFont="1" applyBorder="1" applyAlignment="1">
      <alignment horizontal="left" vertical="center" wrapText="1"/>
    </xf>
    <xf numFmtId="43" fontId="2" fillId="0" borderId="20" xfId="1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5" fillId="2" borderId="0" xfId="0" applyFont="1" applyFill="1" applyAlignment="1">
      <alignment horizontal="center"/>
    </xf>
    <xf numFmtId="43" fontId="0" fillId="0" borderId="0" xfId="1" applyFont="1"/>
    <xf numFmtId="43" fontId="2" fillId="3" borderId="20" xfId="1" applyFont="1" applyFill="1" applyBorder="1" applyAlignment="1">
      <alignment horizontal="center" vertical="center" wrapText="1"/>
    </xf>
    <xf numFmtId="0" fontId="0" fillId="0" borderId="31" xfId="0" applyBorder="1"/>
    <xf numFmtId="43" fontId="0" fillId="0" borderId="31" xfId="1" applyFont="1" applyBorder="1"/>
    <xf numFmtId="43" fontId="0" fillId="0" borderId="32" xfId="1" applyFont="1" applyBorder="1"/>
    <xf numFmtId="0" fontId="0" fillId="0" borderId="34" xfId="0" applyBorder="1"/>
    <xf numFmtId="43" fontId="0" fillId="0" borderId="34" xfId="1" applyFont="1" applyBorder="1"/>
    <xf numFmtId="0" fontId="0" fillId="0" borderId="38" xfId="0" applyBorder="1"/>
    <xf numFmtId="0" fontId="0" fillId="0" borderId="41" xfId="0" applyBorder="1"/>
    <xf numFmtId="43" fontId="0" fillId="0" borderId="41" xfId="1" applyFont="1" applyBorder="1"/>
    <xf numFmtId="0" fontId="0" fillId="0" borderId="39" xfId="0" applyBorder="1"/>
    <xf numFmtId="43" fontId="0" fillId="0" borderId="39" xfId="1" applyFont="1" applyBorder="1"/>
    <xf numFmtId="0" fontId="0" fillId="0" borderId="42" xfId="0" applyBorder="1"/>
    <xf numFmtId="43" fontId="0" fillId="0" borderId="42" xfId="1" applyFont="1" applyBorder="1"/>
    <xf numFmtId="43" fontId="0" fillId="0" borderId="35" xfId="1" applyFont="1" applyBorder="1"/>
    <xf numFmtId="43" fontId="0" fillId="0" borderId="37" xfId="1" applyFont="1" applyBorder="1"/>
    <xf numFmtId="0" fontId="0" fillId="0" borderId="44" xfId="0" applyBorder="1"/>
    <xf numFmtId="43" fontId="0" fillId="0" borderId="45" xfId="1" applyFont="1" applyBorder="1"/>
    <xf numFmtId="0" fontId="0" fillId="0" borderId="46" xfId="0" applyBorder="1"/>
    <xf numFmtId="43" fontId="0" fillId="0" borderId="47" xfId="1" applyFont="1" applyBorder="1"/>
    <xf numFmtId="0" fontId="0" fillId="2" borderId="36" xfId="0" applyFill="1" applyBorder="1"/>
    <xf numFmtId="0" fontId="0" fillId="2" borderId="38" xfId="0" applyFill="1" applyBorder="1"/>
    <xf numFmtId="0" fontId="0" fillId="3" borderId="33" xfId="0" applyFill="1" applyBorder="1"/>
    <xf numFmtId="0" fontId="0" fillId="3" borderId="36" xfId="0" applyFill="1" applyBorder="1"/>
    <xf numFmtId="0" fontId="0" fillId="3" borderId="38" xfId="0" applyFill="1" applyBorder="1"/>
    <xf numFmtId="0" fontId="0" fillId="5" borderId="33" xfId="0" applyFill="1" applyBorder="1"/>
    <xf numFmtId="0" fontId="0" fillId="5" borderId="36" xfId="0" applyFill="1" applyBorder="1"/>
    <xf numFmtId="0" fontId="0" fillId="5" borderId="38" xfId="0" applyFill="1" applyBorder="1"/>
    <xf numFmtId="0" fontId="10" fillId="0" borderId="0" xfId="0" applyFont="1" applyAlignment="1">
      <alignment horizontal="center"/>
    </xf>
    <xf numFmtId="43" fontId="10" fillId="0" borderId="0" xfId="1" applyFont="1" applyAlignment="1">
      <alignment horizontal="center"/>
    </xf>
    <xf numFmtId="0" fontId="0" fillId="0" borderId="31" xfId="2" applyNumberFormat="1" applyFont="1" applyBorder="1"/>
    <xf numFmtId="164" fontId="0" fillId="0" borderId="31" xfId="1" applyNumberFormat="1" applyFont="1" applyBorder="1"/>
    <xf numFmtId="164" fontId="0" fillId="0" borderId="41" xfId="1" applyNumberFormat="1" applyFont="1" applyBorder="1"/>
    <xf numFmtId="164" fontId="0" fillId="0" borderId="34" xfId="1" applyNumberFormat="1" applyFont="1" applyBorder="1"/>
    <xf numFmtId="164" fontId="0" fillId="0" borderId="42" xfId="1" applyNumberFormat="1" applyFont="1" applyBorder="1"/>
    <xf numFmtId="0" fontId="0" fillId="0" borderId="34" xfId="0" applyBorder="1" applyAlignment="1">
      <alignment horizontal="center"/>
    </xf>
    <xf numFmtId="43" fontId="0" fillId="0" borderId="0" xfId="1" applyFont="1" applyFill="1"/>
    <xf numFmtId="43" fontId="10" fillId="0" borderId="0" xfId="1" applyFont="1" applyFill="1" applyAlignment="1">
      <alignment horizontal="center"/>
    </xf>
    <xf numFmtId="43" fontId="0" fillId="0" borderId="0" xfId="1" applyFont="1" applyFill="1" applyBorder="1"/>
    <xf numFmtId="43" fontId="6" fillId="0" borderId="0" xfId="1" applyFont="1" applyFill="1" applyBorder="1"/>
    <xf numFmtId="0" fontId="8" fillId="0" borderId="0" xfId="0" applyFont="1"/>
    <xf numFmtId="0" fontId="0" fillId="2" borderId="48" xfId="0" applyFill="1" applyBorder="1"/>
    <xf numFmtId="0" fontId="0" fillId="0" borderId="32" xfId="2" applyNumberFormat="1" applyFont="1" applyBorder="1"/>
    <xf numFmtId="164" fontId="0" fillId="0" borderId="32" xfId="1" applyNumberFormat="1" applyFont="1" applyBorder="1"/>
    <xf numFmtId="43" fontId="0" fillId="0" borderId="49" xfId="1" applyFont="1" applyBorder="1"/>
    <xf numFmtId="0" fontId="0" fillId="4" borderId="50" xfId="0" applyFill="1" applyBorder="1"/>
    <xf numFmtId="0" fontId="0" fillId="4" borderId="51" xfId="0" applyFill="1" applyBorder="1" applyAlignment="1">
      <alignment horizontal="center"/>
    </xf>
    <xf numFmtId="43" fontId="0" fillId="4" borderId="51" xfId="1" applyFont="1" applyFill="1" applyBorder="1" applyAlignment="1">
      <alignment horizontal="center"/>
    </xf>
    <xf numFmtId="43" fontId="0" fillId="4" borderId="51" xfId="1" applyFont="1" applyFill="1" applyBorder="1"/>
    <xf numFmtId="43" fontId="0" fillId="4" borderId="52" xfId="1" applyFont="1" applyFill="1" applyBorder="1"/>
    <xf numFmtId="0" fontId="0" fillId="0" borderId="32" xfId="0" applyBorder="1" applyAlignment="1">
      <alignment horizontal="center"/>
    </xf>
    <xf numFmtId="0" fontId="0" fillId="0" borderId="31" xfId="0" applyBorder="1" applyAlignment="1">
      <alignment horizontal="center"/>
    </xf>
    <xf numFmtId="0" fontId="0" fillId="0" borderId="41" xfId="0" applyBorder="1" applyAlignment="1">
      <alignment horizontal="center"/>
    </xf>
    <xf numFmtId="0" fontId="0" fillId="0" borderId="34" xfId="0" applyFill="1" applyBorder="1" applyAlignment="1">
      <alignment horizontal="center"/>
    </xf>
    <xf numFmtId="0" fontId="0" fillId="0" borderId="31" xfId="0" applyFill="1" applyBorder="1" applyAlignment="1">
      <alignment horizontal="center"/>
    </xf>
    <xf numFmtId="0" fontId="0" fillId="0" borderId="42" xfId="0" applyBorder="1" applyAlignment="1">
      <alignment horizontal="center"/>
    </xf>
    <xf numFmtId="0" fontId="0" fillId="0" borderId="42" xfId="0" applyFill="1" applyBorder="1" applyAlignment="1">
      <alignment horizontal="center"/>
    </xf>
    <xf numFmtId="0" fontId="11" fillId="2" borderId="39" xfId="0" applyFont="1" applyFill="1" applyBorder="1" applyAlignment="1">
      <alignment horizontal="center"/>
    </xf>
    <xf numFmtId="0" fontId="11" fillId="2" borderId="39" xfId="0" applyNumberFormat="1" applyFont="1" applyFill="1" applyBorder="1"/>
    <xf numFmtId="164" fontId="11" fillId="2" borderId="39" xfId="1" applyNumberFormat="1" applyFont="1" applyFill="1" applyBorder="1" applyAlignment="1">
      <alignment horizontal="right"/>
    </xf>
    <xf numFmtId="43" fontId="11" fillId="2" borderId="39" xfId="1" applyFont="1" applyFill="1" applyBorder="1"/>
    <xf numFmtId="43" fontId="11" fillId="2" borderId="40" xfId="1" applyFont="1" applyFill="1" applyBorder="1"/>
    <xf numFmtId="0" fontId="11" fillId="3" borderId="39" xfId="0" applyFont="1" applyFill="1" applyBorder="1" applyAlignment="1">
      <alignment horizontal="center"/>
    </xf>
    <xf numFmtId="0" fontId="11" fillId="3" borderId="39" xfId="0" applyFont="1" applyFill="1" applyBorder="1"/>
    <xf numFmtId="164" fontId="11" fillId="3" borderId="39" xfId="1" applyNumberFormat="1" applyFont="1" applyFill="1" applyBorder="1" applyAlignment="1">
      <alignment horizontal="right"/>
    </xf>
    <xf numFmtId="43" fontId="11" fillId="3" borderId="39" xfId="1" applyFont="1" applyFill="1" applyBorder="1"/>
    <xf numFmtId="43" fontId="11" fillId="3" borderId="40" xfId="1" applyFont="1" applyFill="1" applyBorder="1"/>
    <xf numFmtId="0" fontId="11" fillId="5" borderId="39" xfId="0" applyFont="1" applyFill="1" applyBorder="1" applyAlignment="1">
      <alignment horizontal="center"/>
    </xf>
    <xf numFmtId="0" fontId="11" fillId="5" borderId="39" xfId="0" applyFont="1" applyFill="1" applyBorder="1"/>
    <xf numFmtId="164" fontId="11" fillId="5" borderId="39" xfId="1" applyNumberFormat="1" applyFont="1" applyFill="1" applyBorder="1" applyAlignment="1">
      <alignment horizontal="right"/>
    </xf>
    <xf numFmtId="43" fontId="11" fillId="5" borderId="39" xfId="1" applyFont="1" applyFill="1" applyBorder="1"/>
    <xf numFmtId="43" fontId="11" fillId="5" borderId="40" xfId="1" applyFont="1" applyFill="1" applyBorder="1"/>
    <xf numFmtId="0" fontId="11" fillId="6" borderId="33" xfId="0" applyFont="1" applyFill="1" applyBorder="1" applyAlignment="1">
      <alignment horizontal="center"/>
    </xf>
    <xf numFmtId="0" fontId="11" fillId="6" borderId="34" xfId="0" applyFont="1" applyFill="1" applyBorder="1" applyAlignment="1">
      <alignment horizontal="center"/>
    </xf>
    <xf numFmtId="0" fontId="11" fillId="6" borderId="34" xfId="0" applyFont="1" applyFill="1" applyBorder="1"/>
    <xf numFmtId="43" fontId="11" fillId="6" borderId="34" xfId="1" applyFont="1" applyFill="1" applyBorder="1"/>
    <xf numFmtId="43" fontId="11" fillId="6" borderId="35" xfId="1" applyFont="1" applyFill="1" applyBorder="1"/>
    <xf numFmtId="0" fontId="12" fillId="0" borderId="36" xfId="0" applyFont="1" applyBorder="1"/>
    <xf numFmtId="0" fontId="12" fillId="0" borderId="31" xfId="0" applyFont="1" applyBorder="1"/>
    <xf numFmtId="43" fontId="11" fillId="6" borderId="37" xfId="1" applyFont="1" applyFill="1" applyBorder="1"/>
    <xf numFmtId="43" fontId="7" fillId="6" borderId="40" xfId="1" applyFont="1" applyFill="1" applyBorder="1"/>
    <xf numFmtId="43" fontId="13" fillId="4" borderId="31" xfId="1" applyFont="1" applyFill="1" applyBorder="1" applyAlignment="1">
      <alignment horizontal="center"/>
    </xf>
    <xf numFmtId="0" fontId="9" fillId="0" borderId="31" xfId="0" applyFont="1" applyBorder="1" applyAlignment="1">
      <alignment horizontal="center"/>
    </xf>
    <xf numFmtId="0" fontId="9" fillId="0" borderId="31" xfId="0" applyFont="1" applyBorder="1"/>
    <xf numFmtId="43" fontId="14" fillId="0" borderId="0" xfId="1" applyFont="1" applyAlignment="1">
      <alignment horizontal="center"/>
    </xf>
    <xf numFmtId="0" fontId="14" fillId="0" borderId="0" xfId="0" applyFont="1" applyAlignment="1">
      <alignment horizontal="center"/>
    </xf>
    <xf numFmtId="0" fontId="14" fillId="0" borderId="0" xfId="0" applyFont="1"/>
    <xf numFmtId="0" fontId="2" fillId="0" borderId="0" xfId="0" applyFont="1" applyFill="1"/>
    <xf numFmtId="0" fontId="17" fillId="0" borderId="0" xfId="0" applyFont="1" applyFill="1" applyAlignment="1">
      <alignment horizontal="center"/>
    </xf>
    <xf numFmtId="43" fontId="17" fillId="0" borderId="0" xfId="1" applyFont="1" applyFill="1" applyAlignment="1">
      <alignment horizontal="center"/>
    </xf>
    <xf numFmtId="0" fontId="17" fillId="0" borderId="0" xfId="0" applyFont="1" applyFill="1"/>
    <xf numFmtId="0" fontId="2" fillId="0" borderId="59" xfId="0" applyFont="1" applyBorder="1" applyAlignment="1">
      <alignment horizontal="center"/>
    </xf>
    <xf numFmtId="0" fontId="2" fillId="0" borderId="62" xfId="0" applyFont="1" applyBorder="1" applyAlignment="1">
      <alignment horizontal="center"/>
    </xf>
    <xf numFmtId="0" fontId="2" fillId="0" borderId="36" xfId="0" applyFont="1" applyBorder="1" applyAlignment="1">
      <alignment horizontal="center"/>
    </xf>
    <xf numFmtId="0" fontId="2" fillId="0" borderId="37" xfId="0" applyFont="1" applyBorder="1" applyAlignment="1">
      <alignment horizontal="center"/>
    </xf>
    <xf numFmtId="0" fontId="5" fillId="0" borderId="0" xfId="0" applyFont="1"/>
    <xf numFmtId="43" fontId="2" fillId="4" borderId="60" xfId="1" applyFont="1" applyFill="1" applyBorder="1" applyAlignment="1">
      <alignment horizontal="center"/>
    </xf>
    <xf numFmtId="43" fontId="2" fillId="4" borderId="55" xfId="0" applyNumberFormat="1" applyFont="1" applyFill="1" applyBorder="1" applyAlignment="1">
      <alignment horizontal="center"/>
    </xf>
    <xf numFmtId="0" fontId="2" fillId="4" borderId="26" xfId="0" applyFont="1" applyFill="1" applyBorder="1" applyAlignment="1">
      <alignment horizontal="center"/>
    </xf>
    <xf numFmtId="43" fontId="2" fillId="4" borderId="46" xfId="1" applyFont="1" applyFill="1" applyBorder="1" applyAlignment="1">
      <alignment horizontal="center"/>
    </xf>
    <xf numFmtId="0" fontId="2" fillId="4" borderId="42" xfId="0" applyFont="1" applyFill="1" applyBorder="1" applyAlignment="1">
      <alignment horizontal="center"/>
    </xf>
    <xf numFmtId="0" fontId="2" fillId="4" borderId="28" xfId="0" applyFont="1" applyFill="1" applyBorder="1" applyAlignment="1">
      <alignment horizontal="center"/>
    </xf>
    <xf numFmtId="43" fontId="2" fillId="4" borderId="61" xfId="1" applyFont="1" applyFill="1" applyBorder="1" applyAlignment="1">
      <alignment horizontal="center"/>
    </xf>
    <xf numFmtId="0" fontId="2" fillId="4" borderId="56" xfId="0" applyFont="1" applyFill="1" applyBorder="1" applyAlignment="1">
      <alignment horizontal="center"/>
    </xf>
    <xf numFmtId="0" fontId="2" fillId="4" borderId="30" xfId="0" applyFont="1" applyFill="1" applyBorder="1" applyAlignment="1">
      <alignment horizontal="center"/>
    </xf>
    <xf numFmtId="43" fontId="2" fillId="4" borderId="42" xfId="0" applyNumberFormat="1" applyFont="1" applyFill="1" applyBorder="1" applyAlignment="1">
      <alignment horizontal="center"/>
    </xf>
    <xf numFmtId="0" fontId="2" fillId="4" borderId="22" xfId="0" applyFont="1" applyFill="1" applyBorder="1" applyAlignment="1">
      <alignment horizontal="center"/>
    </xf>
    <xf numFmtId="9" fontId="2" fillId="4" borderId="52" xfId="0" applyNumberFormat="1" applyFont="1" applyFill="1" applyBorder="1" applyAlignment="1">
      <alignment horizontal="center"/>
    </xf>
    <xf numFmtId="9" fontId="2" fillId="5" borderId="51" xfId="0" applyNumberFormat="1" applyFont="1" applyFill="1" applyBorder="1" applyAlignment="1">
      <alignment horizontal="center"/>
    </xf>
    <xf numFmtId="0" fontId="2" fillId="4" borderId="23" xfId="0" applyFont="1" applyFill="1" applyBorder="1" applyAlignment="1">
      <alignment horizontal="center"/>
    </xf>
    <xf numFmtId="43" fontId="2" fillId="5" borderId="50" xfId="1" applyFont="1" applyFill="1" applyBorder="1" applyAlignment="1">
      <alignment horizontal="center"/>
    </xf>
    <xf numFmtId="43" fontId="2" fillId="5" borderId="51" xfId="1" applyFont="1" applyFill="1" applyBorder="1" applyAlignment="1">
      <alignment horizontal="center"/>
    </xf>
    <xf numFmtId="43" fontId="2" fillId="5" borderId="57" xfId="1" applyFont="1" applyFill="1" applyBorder="1" applyAlignment="1">
      <alignment horizontal="center"/>
    </xf>
    <xf numFmtId="0" fontId="4" fillId="5" borderId="23" xfId="0" applyFont="1" applyFill="1" applyBorder="1" applyAlignment="1">
      <alignment horizontal="center"/>
    </xf>
    <xf numFmtId="43" fontId="2" fillId="4" borderId="50" xfId="1" applyFont="1" applyFill="1" applyBorder="1" applyAlignment="1">
      <alignment horizontal="center"/>
    </xf>
    <xf numFmtId="43" fontId="2" fillId="4" borderId="51" xfId="0" applyNumberFormat="1" applyFont="1" applyFill="1" applyBorder="1" applyAlignment="1">
      <alignment horizontal="center"/>
    </xf>
    <xf numFmtId="43" fontId="4" fillId="4" borderId="23" xfId="0" applyNumberFormat="1" applyFont="1" applyFill="1" applyBorder="1" applyAlignment="1">
      <alignment horizontal="center"/>
    </xf>
    <xf numFmtId="43" fontId="18" fillId="4" borderId="25" xfId="1" applyFont="1" applyFill="1" applyBorder="1" applyAlignment="1">
      <alignment horizontal="center"/>
    </xf>
    <xf numFmtId="43" fontId="18" fillId="4" borderId="26" xfId="1" applyFont="1" applyFill="1" applyBorder="1" applyAlignment="1">
      <alignment horizontal="center"/>
    </xf>
    <xf numFmtId="43" fontId="18" fillId="4" borderId="51" xfId="1" applyFont="1" applyFill="1" applyBorder="1" applyAlignment="1">
      <alignment horizontal="center"/>
    </xf>
    <xf numFmtId="0" fontId="18" fillId="0" borderId="27" xfId="0" applyFont="1" applyFill="1" applyBorder="1" applyAlignment="1">
      <alignment horizontal="center"/>
    </xf>
    <xf numFmtId="0" fontId="18" fillId="0" borderId="0" xfId="0" applyFont="1" applyFill="1" applyBorder="1" applyAlignment="1">
      <alignment horizontal="center"/>
    </xf>
    <xf numFmtId="0" fontId="18" fillId="0" borderId="28" xfId="0" applyFont="1" applyFill="1" applyBorder="1" applyAlignment="1">
      <alignment horizontal="center"/>
    </xf>
    <xf numFmtId="0" fontId="2" fillId="0" borderId="27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28" xfId="0" applyFont="1" applyFill="1" applyBorder="1" applyAlignment="1">
      <alignment horizontal="center"/>
    </xf>
    <xf numFmtId="0" fontId="4" fillId="0" borderId="27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4" fillId="0" borderId="28" xfId="0" applyFont="1" applyFill="1" applyBorder="1" applyAlignment="1">
      <alignment horizontal="center"/>
    </xf>
    <xf numFmtId="43" fontId="2" fillId="0" borderId="0" xfId="1" applyFont="1" applyAlignment="1">
      <alignment horizontal="left"/>
    </xf>
    <xf numFmtId="0" fontId="20" fillId="4" borderId="27" xfId="0" applyFont="1" applyFill="1" applyBorder="1" applyAlignment="1">
      <alignment horizontal="center" vertical="top" wrapText="1"/>
    </xf>
    <xf numFmtId="0" fontId="20" fillId="4" borderId="47" xfId="0" applyFont="1" applyFill="1" applyBorder="1" applyAlignment="1">
      <alignment horizontal="center" vertical="top" wrapText="1"/>
    </xf>
    <xf numFmtId="0" fontId="20" fillId="5" borderId="42" xfId="0" applyFont="1" applyFill="1" applyBorder="1" applyAlignment="1">
      <alignment horizontal="center" vertical="top" wrapText="1"/>
    </xf>
    <xf numFmtId="0" fontId="20" fillId="4" borderId="28" xfId="0" applyFont="1" applyFill="1" applyBorder="1" applyAlignment="1">
      <alignment horizontal="center" vertical="top" wrapText="1"/>
    </xf>
    <xf numFmtId="0" fontId="20" fillId="5" borderId="61" xfId="0" applyFont="1" applyFill="1" applyBorder="1" applyAlignment="1">
      <alignment horizontal="center" vertical="top" wrapText="1"/>
    </xf>
    <xf numFmtId="0" fontId="20" fillId="5" borderId="56" xfId="0" applyFont="1" applyFill="1" applyBorder="1" applyAlignment="1">
      <alignment horizontal="center" vertical="top" wrapText="1"/>
    </xf>
    <xf numFmtId="0" fontId="20" fillId="5" borderId="54" xfId="0" applyFont="1" applyFill="1" applyBorder="1" applyAlignment="1">
      <alignment horizontal="center" vertical="top" wrapText="1"/>
    </xf>
    <xf numFmtId="0" fontId="18" fillId="4" borderId="66" xfId="0" applyFont="1" applyFill="1" applyBorder="1" applyAlignment="1">
      <alignment horizontal="center" vertical="top" wrapText="1"/>
    </xf>
    <xf numFmtId="0" fontId="18" fillId="4" borderId="35" xfId="0" applyFont="1" applyFill="1" applyBorder="1" applyAlignment="1">
      <alignment horizontal="center" vertical="top" wrapText="1"/>
    </xf>
    <xf numFmtId="0" fontId="18" fillId="5" borderId="34" xfId="0" applyFont="1" applyFill="1" applyBorder="1" applyAlignment="1">
      <alignment horizontal="center" vertical="top" wrapText="1"/>
    </xf>
    <xf numFmtId="0" fontId="18" fillId="4" borderId="67" xfId="0" applyFont="1" applyFill="1" applyBorder="1" applyAlignment="1">
      <alignment horizontal="center" vertical="top" wrapText="1"/>
    </xf>
    <xf numFmtId="0" fontId="18" fillId="5" borderId="66" xfId="0" applyFont="1" applyFill="1" applyBorder="1" applyAlignment="1">
      <alignment horizontal="center" vertical="top" wrapText="1"/>
    </xf>
    <xf numFmtId="0" fontId="18" fillId="5" borderId="67" xfId="0" applyFont="1" applyFill="1" applyBorder="1" applyAlignment="1">
      <alignment horizontal="center" vertical="top" wrapText="1"/>
    </xf>
    <xf numFmtId="0" fontId="21" fillId="0" borderId="0" xfId="0" applyFont="1" applyFill="1"/>
    <xf numFmtId="0" fontId="21" fillId="3" borderId="0" xfId="0" applyFont="1" applyFill="1"/>
    <xf numFmtId="0" fontId="2" fillId="0" borderId="69" xfId="0" applyFont="1" applyBorder="1" applyAlignment="1">
      <alignment horizontal="center"/>
    </xf>
    <xf numFmtId="0" fontId="2" fillId="0" borderId="20" xfId="0" applyFont="1" applyBorder="1" applyAlignment="1">
      <alignment horizontal="center"/>
    </xf>
    <xf numFmtId="0" fontId="2" fillId="0" borderId="64" xfId="0" applyFont="1" applyBorder="1" applyAlignment="1">
      <alignment horizontal="center"/>
    </xf>
    <xf numFmtId="0" fontId="2" fillId="0" borderId="63" xfId="0" applyFont="1" applyBorder="1" applyAlignment="1">
      <alignment horizontal="center"/>
    </xf>
    <xf numFmtId="0" fontId="2" fillId="0" borderId="70" xfId="0" applyFont="1" applyBorder="1" applyAlignment="1">
      <alignment horizontal="center"/>
    </xf>
    <xf numFmtId="0" fontId="2" fillId="0" borderId="19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17" xfId="0" applyFont="1" applyBorder="1" applyAlignment="1">
      <alignment horizontal="center"/>
    </xf>
    <xf numFmtId="0" fontId="2" fillId="0" borderId="71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25" xfId="0" applyFont="1" applyFill="1" applyBorder="1" applyAlignment="1">
      <alignment horizontal="center"/>
    </xf>
    <xf numFmtId="9" fontId="2" fillId="0" borderId="53" xfId="0" applyNumberFormat="1" applyFont="1" applyFill="1" applyBorder="1" applyAlignment="1">
      <alignment horizontal="center"/>
    </xf>
    <xf numFmtId="0" fontId="2" fillId="0" borderId="25" xfId="0" quotePrefix="1" applyFont="1" applyFill="1" applyBorder="1" applyAlignment="1">
      <alignment horizontal="center"/>
    </xf>
    <xf numFmtId="9" fontId="2" fillId="0" borderId="55" xfId="0" applyNumberFormat="1" applyFont="1" applyFill="1" applyBorder="1" applyAlignment="1">
      <alignment horizontal="center"/>
    </xf>
    <xf numFmtId="0" fontId="19" fillId="0" borderId="26" xfId="0" applyFont="1" applyFill="1" applyBorder="1" applyAlignment="1">
      <alignment horizontal="center"/>
    </xf>
    <xf numFmtId="43" fontId="2" fillId="0" borderId="60" xfId="1" applyFont="1" applyFill="1" applyBorder="1" applyAlignment="1">
      <alignment horizontal="center"/>
    </xf>
    <xf numFmtId="43" fontId="2" fillId="0" borderId="55" xfId="1" applyFont="1" applyFill="1" applyBorder="1" applyAlignment="1">
      <alignment horizontal="center"/>
    </xf>
    <xf numFmtId="43" fontId="2" fillId="0" borderId="58" xfId="1" applyFont="1" applyFill="1" applyBorder="1" applyAlignment="1">
      <alignment horizontal="center"/>
    </xf>
    <xf numFmtId="0" fontId="2" fillId="0" borderId="26" xfId="0" applyFont="1" applyFill="1" applyBorder="1" applyAlignment="1">
      <alignment horizontal="center"/>
    </xf>
    <xf numFmtId="0" fontId="2" fillId="0" borderId="47" xfId="0" applyFont="1" applyFill="1" applyBorder="1" applyAlignment="1">
      <alignment horizontal="center"/>
    </xf>
    <xf numFmtId="0" fontId="2" fillId="0" borderId="64" xfId="0" quotePrefix="1" applyFont="1" applyFill="1" applyBorder="1" applyAlignment="1">
      <alignment horizontal="center"/>
    </xf>
    <xf numFmtId="9" fontId="2" fillId="0" borderId="31" xfId="0" applyNumberFormat="1" applyFont="1" applyFill="1" applyBorder="1" applyAlignment="1">
      <alignment horizontal="center"/>
    </xf>
    <xf numFmtId="0" fontId="19" fillId="0" borderId="65" xfId="0" applyFont="1" applyFill="1" applyBorder="1" applyAlignment="1">
      <alignment horizontal="center"/>
    </xf>
    <xf numFmtId="43" fontId="2" fillId="0" borderId="36" xfId="1" applyFont="1" applyFill="1" applyBorder="1" applyAlignment="1">
      <alignment horizontal="center"/>
    </xf>
    <xf numFmtId="43" fontId="2" fillId="0" borderId="31" xfId="1" applyFont="1" applyFill="1" applyBorder="1" applyAlignment="1">
      <alignment horizontal="center"/>
    </xf>
    <xf numFmtId="43" fontId="2" fillId="0" borderId="2" xfId="1" applyFont="1" applyFill="1" applyBorder="1" applyAlignment="1">
      <alignment horizontal="center"/>
    </xf>
    <xf numFmtId="0" fontId="2" fillId="0" borderId="65" xfId="0" applyFont="1" applyFill="1" applyBorder="1" applyAlignment="1">
      <alignment horizontal="center"/>
    </xf>
    <xf numFmtId="0" fontId="2" fillId="0" borderId="29" xfId="0" applyFont="1" applyFill="1" applyBorder="1" applyAlignment="1">
      <alignment horizontal="center"/>
    </xf>
    <xf numFmtId="0" fontId="2" fillId="0" borderId="54" xfId="0" applyFont="1" applyFill="1" applyBorder="1" applyAlignment="1">
      <alignment horizontal="center"/>
    </xf>
    <xf numFmtId="0" fontId="2" fillId="0" borderId="29" xfId="0" quotePrefix="1" applyFont="1" applyFill="1" applyBorder="1" applyAlignment="1">
      <alignment horizontal="center"/>
    </xf>
    <xf numFmtId="9" fontId="2" fillId="0" borderId="56" xfId="0" applyNumberFormat="1" applyFont="1" applyFill="1" applyBorder="1" applyAlignment="1">
      <alignment horizontal="center"/>
    </xf>
    <xf numFmtId="0" fontId="19" fillId="0" borderId="30" xfId="0" applyFont="1" applyFill="1" applyBorder="1" applyAlignment="1">
      <alignment horizontal="center"/>
    </xf>
    <xf numFmtId="43" fontId="2" fillId="0" borderId="61" xfId="1" applyFont="1" applyFill="1" applyBorder="1" applyAlignment="1">
      <alignment horizontal="center"/>
    </xf>
    <xf numFmtId="43" fontId="2" fillId="0" borderId="56" xfId="1" applyFont="1" applyFill="1" applyBorder="1" applyAlignment="1">
      <alignment horizontal="center"/>
    </xf>
    <xf numFmtId="43" fontId="2" fillId="0" borderId="59" xfId="1" applyFont="1" applyFill="1" applyBorder="1" applyAlignment="1">
      <alignment horizontal="center"/>
    </xf>
    <xf numFmtId="0" fontId="2" fillId="0" borderId="30" xfId="0" applyFont="1" applyFill="1" applyBorder="1" applyAlignment="1">
      <alignment horizontal="center"/>
    </xf>
    <xf numFmtId="0" fontId="2" fillId="0" borderId="27" xfId="0" quotePrefix="1" applyFont="1" applyFill="1" applyBorder="1" applyAlignment="1">
      <alignment horizontal="center"/>
    </xf>
    <xf numFmtId="9" fontId="2" fillId="0" borderId="42" xfId="0" applyNumberFormat="1" applyFont="1" applyFill="1" applyBorder="1" applyAlignment="1">
      <alignment horizontal="center"/>
    </xf>
    <xf numFmtId="0" fontId="19" fillId="0" borderId="28" xfId="0" applyFont="1" applyFill="1" applyBorder="1" applyAlignment="1">
      <alignment horizontal="center"/>
    </xf>
    <xf numFmtId="43" fontId="2" fillId="0" borderId="42" xfId="1" applyFont="1" applyFill="1" applyBorder="1" applyAlignment="1">
      <alignment horizontal="center"/>
    </xf>
    <xf numFmtId="43" fontId="2" fillId="0" borderId="43" xfId="1" applyFont="1" applyFill="1" applyBorder="1" applyAlignment="1">
      <alignment horizontal="center"/>
    </xf>
    <xf numFmtId="43" fontId="2" fillId="0" borderId="46" xfId="1" applyFont="1" applyFill="1" applyBorder="1" applyAlignment="1">
      <alignment horizontal="center"/>
    </xf>
    <xf numFmtId="9" fontId="2" fillId="0" borderId="47" xfId="0" applyNumberFormat="1" applyFont="1" applyFill="1" applyBorder="1" applyAlignment="1">
      <alignment horizontal="center"/>
    </xf>
    <xf numFmtId="0" fontId="2" fillId="0" borderId="36" xfId="0" quotePrefix="1" applyFont="1" applyFill="1" applyBorder="1" applyAlignment="1">
      <alignment horizontal="center"/>
    </xf>
    <xf numFmtId="43" fontId="22" fillId="0" borderId="60" xfId="1" applyFont="1" applyFill="1" applyBorder="1" applyAlignment="1">
      <alignment horizontal="center"/>
    </xf>
    <xf numFmtId="43" fontId="22" fillId="0" borderId="55" xfId="1" applyFont="1" applyFill="1" applyBorder="1" applyAlignment="1">
      <alignment horizontal="center"/>
    </xf>
    <xf numFmtId="43" fontId="22" fillId="0" borderId="58" xfId="1" applyFont="1" applyFill="1" applyBorder="1" applyAlignment="1">
      <alignment horizontal="center"/>
    </xf>
    <xf numFmtId="0" fontId="22" fillId="0" borderId="26" xfId="0" applyFont="1" applyFill="1" applyBorder="1" applyAlignment="1">
      <alignment horizontal="center"/>
    </xf>
    <xf numFmtId="43" fontId="22" fillId="0" borderId="36" xfId="1" applyFont="1" applyFill="1" applyBorder="1" applyAlignment="1">
      <alignment horizontal="center"/>
    </xf>
    <xf numFmtId="43" fontId="22" fillId="0" borderId="31" xfId="1" applyFont="1" applyFill="1" applyBorder="1" applyAlignment="1">
      <alignment horizontal="center"/>
    </xf>
    <xf numFmtId="43" fontId="22" fillId="0" borderId="2" xfId="1" applyFont="1" applyFill="1" applyBorder="1" applyAlignment="1">
      <alignment horizontal="center"/>
    </xf>
    <xf numFmtId="0" fontId="22" fillId="0" borderId="65" xfId="0" applyFont="1" applyFill="1" applyBorder="1" applyAlignment="1">
      <alignment horizontal="center"/>
    </xf>
    <xf numFmtId="43" fontId="22" fillId="0" borderId="61" xfId="1" applyFont="1" applyFill="1" applyBorder="1" applyAlignment="1">
      <alignment horizontal="center"/>
    </xf>
    <xf numFmtId="43" fontId="22" fillId="0" borderId="56" xfId="1" applyFont="1" applyFill="1" applyBorder="1" applyAlignment="1">
      <alignment horizontal="center"/>
    </xf>
    <xf numFmtId="43" fontId="22" fillId="0" borderId="59" xfId="1" applyFont="1" applyFill="1" applyBorder="1" applyAlignment="1">
      <alignment horizontal="center"/>
    </xf>
    <xf numFmtId="0" fontId="22" fillId="0" borderId="30" xfId="0" applyFont="1" applyFill="1" applyBorder="1" applyAlignment="1">
      <alignment horizontal="center"/>
    </xf>
    <xf numFmtId="43" fontId="22" fillId="0" borderId="42" xfId="1" applyFont="1" applyFill="1" applyBorder="1" applyAlignment="1">
      <alignment horizontal="center"/>
    </xf>
    <xf numFmtId="43" fontId="22" fillId="0" borderId="43" xfId="1" applyFont="1" applyFill="1" applyBorder="1" applyAlignment="1">
      <alignment horizontal="center"/>
    </xf>
    <xf numFmtId="0" fontId="22" fillId="0" borderId="28" xfId="0" applyFont="1" applyFill="1" applyBorder="1" applyAlignment="1">
      <alignment horizontal="center"/>
    </xf>
    <xf numFmtId="43" fontId="22" fillId="0" borderId="46" xfId="1" applyFont="1" applyFill="1" applyBorder="1" applyAlignment="1">
      <alignment horizontal="center"/>
    </xf>
    <xf numFmtId="43" fontId="22" fillId="5" borderId="50" xfId="1" applyFont="1" applyFill="1" applyBorder="1" applyAlignment="1">
      <alignment horizontal="center"/>
    </xf>
    <xf numFmtId="43" fontId="22" fillId="5" borderId="51" xfId="1" applyFont="1" applyFill="1" applyBorder="1" applyAlignment="1">
      <alignment horizontal="center"/>
    </xf>
    <xf numFmtId="43" fontId="22" fillId="5" borderId="57" xfId="1" applyFont="1" applyFill="1" applyBorder="1" applyAlignment="1">
      <alignment horizontal="center"/>
    </xf>
    <xf numFmtId="0" fontId="24" fillId="0" borderId="0" xfId="0" applyFont="1" applyFill="1" applyAlignment="1">
      <alignment horizontal="left"/>
    </xf>
    <xf numFmtId="43" fontId="22" fillId="0" borderId="0" xfId="1" applyFont="1" applyAlignment="1">
      <alignment horizontal="center"/>
    </xf>
    <xf numFmtId="43" fontId="22" fillId="0" borderId="0" xfId="0" applyNumberFormat="1" applyFont="1" applyAlignment="1">
      <alignment horizontal="center"/>
    </xf>
    <xf numFmtId="0" fontId="22" fillId="0" borderId="0" xfId="0" applyFont="1" applyAlignment="1">
      <alignment horizontal="center"/>
    </xf>
    <xf numFmtId="0" fontId="25" fillId="2" borderId="0" xfId="0" applyFont="1" applyFill="1" applyAlignment="1">
      <alignment horizontal="center"/>
    </xf>
    <xf numFmtId="0" fontId="15" fillId="3" borderId="15" xfId="0" applyFont="1" applyFill="1" applyBorder="1" applyAlignment="1">
      <alignment horizontal="center" vertical="top" wrapText="1"/>
    </xf>
    <xf numFmtId="0" fontId="15" fillId="3" borderId="16" xfId="0" applyFont="1" applyFill="1" applyBorder="1" applyAlignment="1">
      <alignment horizontal="center" vertical="top" wrapText="1"/>
    </xf>
    <xf numFmtId="0" fontId="15" fillId="3" borderId="17" xfId="0" applyFont="1" applyFill="1" applyBorder="1" applyAlignment="1">
      <alignment horizontal="center" vertical="top" wrapText="1"/>
    </xf>
    <xf numFmtId="0" fontId="16" fillId="3" borderId="15" xfId="0" applyFont="1" applyFill="1" applyBorder="1" applyAlignment="1">
      <alignment horizontal="center" vertical="center" wrapText="1"/>
    </xf>
    <xf numFmtId="0" fontId="16" fillId="3" borderId="16" xfId="0" applyFont="1" applyFill="1" applyBorder="1" applyAlignment="1">
      <alignment horizontal="center" vertical="center" wrapText="1"/>
    </xf>
    <xf numFmtId="0" fontId="16" fillId="3" borderId="17" xfId="0" applyFont="1" applyFill="1" applyBorder="1" applyAlignment="1">
      <alignment horizontal="center" vertical="center" wrapText="1"/>
    </xf>
    <xf numFmtId="9" fontId="2" fillId="0" borderId="15" xfId="0" applyNumberFormat="1" applyFont="1" applyBorder="1" applyAlignment="1">
      <alignment horizontal="center" vertical="center"/>
    </xf>
    <xf numFmtId="9" fontId="2" fillId="0" borderId="16" xfId="0" applyNumberFormat="1" applyFont="1" applyBorder="1" applyAlignment="1">
      <alignment horizontal="center" vertical="center"/>
    </xf>
    <xf numFmtId="9" fontId="2" fillId="0" borderId="17" xfId="0" applyNumberFormat="1" applyFont="1" applyBorder="1" applyAlignment="1">
      <alignment horizontal="center" vertical="center"/>
    </xf>
    <xf numFmtId="43" fontId="22" fillId="0" borderId="15" xfId="1" applyFont="1" applyFill="1" applyBorder="1" applyAlignment="1">
      <alignment horizontal="center" vertical="center"/>
    </xf>
    <xf numFmtId="43" fontId="22" fillId="0" borderId="16" xfId="1" applyFont="1" applyFill="1" applyBorder="1" applyAlignment="1">
      <alignment horizontal="center" vertical="center"/>
    </xf>
    <xf numFmtId="43" fontId="22" fillId="0" borderId="17" xfId="1" applyFont="1" applyFill="1" applyBorder="1" applyAlignment="1">
      <alignment horizontal="center" vertical="center"/>
    </xf>
    <xf numFmtId="43" fontId="22" fillId="0" borderId="15" xfId="0" applyNumberFormat="1" applyFont="1" applyBorder="1" applyAlignment="1">
      <alignment horizontal="center" vertical="center"/>
    </xf>
    <xf numFmtId="43" fontId="22" fillId="0" borderId="16" xfId="0" applyNumberFormat="1" applyFont="1" applyBorder="1" applyAlignment="1">
      <alignment horizontal="center" vertical="center"/>
    </xf>
    <xf numFmtId="43" fontId="22" fillId="0" borderId="17" xfId="0" applyNumberFormat="1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43" fontId="2" fillId="0" borderId="16" xfId="0" applyNumberFormat="1" applyFont="1" applyBorder="1" applyAlignment="1">
      <alignment horizontal="center" vertical="center"/>
    </xf>
    <xf numFmtId="43" fontId="2" fillId="0" borderId="17" xfId="0" applyNumberFormat="1" applyFont="1" applyBorder="1" applyAlignment="1">
      <alignment horizontal="center" vertical="center"/>
    </xf>
    <xf numFmtId="43" fontId="2" fillId="0" borderId="15" xfId="0" applyNumberFormat="1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wrapText="1"/>
    </xf>
    <xf numFmtId="0" fontId="2" fillId="0" borderId="68" xfId="0" applyFont="1" applyBorder="1" applyAlignment="1">
      <alignment horizontal="center" vertical="center" wrapText="1"/>
    </xf>
    <xf numFmtId="43" fontId="2" fillId="0" borderId="16" xfId="1" applyFont="1" applyBorder="1" applyAlignment="1">
      <alignment horizontal="center" vertical="center"/>
    </xf>
    <xf numFmtId="43" fontId="2" fillId="0" borderId="17" xfId="1" applyFont="1" applyBorder="1" applyAlignment="1">
      <alignment horizontal="center" vertical="center"/>
    </xf>
    <xf numFmtId="43" fontId="2" fillId="0" borderId="15" xfId="1" applyFont="1" applyBorder="1" applyAlignment="1">
      <alignment horizontal="center" vertical="center"/>
    </xf>
    <xf numFmtId="43" fontId="18" fillId="4" borderId="22" xfId="1" applyFont="1" applyFill="1" applyBorder="1" applyAlignment="1">
      <alignment horizontal="center"/>
    </xf>
    <xf numFmtId="43" fontId="18" fillId="4" borderId="24" xfId="1" applyFont="1" applyFill="1" applyBorder="1" applyAlignment="1">
      <alignment horizontal="center"/>
    </xf>
    <xf numFmtId="43" fontId="18" fillId="4" borderId="23" xfId="1" applyFont="1" applyFill="1" applyBorder="1" applyAlignment="1">
      <alignment horizontal="center"/>
    </xf>
    <xf numFmtId="43" fontId="11" fillId="6" borderId="11" xfId="1" applyFont="1" applyFill="1" applyBorder="1" applyAlignment="1">
      <alignment horizontal="right"/>
    </xf>
    <xf numFmtId="43" fontId="11" fillId="6" borderId="2" xfId="1" applyFont="1" applyFill="1" applyBorder="1" applyAlignment="1">
      <alignment horizontal="right"/>
    </xf>
    <xf numFmtId="16" fontId="2" fillId="0" borderId="0" xfId="1" applyNumberFormat="1" applyFont="1" applyAlignment="1">
      <alignment horizontal="center"/>
    </xf>
    <xf numFmtId="43" fontId="23" fillId="5" borderId="23" xfId="1" applyFont="1" applyFill="1" applyBorder="1" applyAlignment="1">
      <alignment horizontal="center"/>
    </xf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26</xdr:row>
      <xdr:rowOff>1</xdr:rowOff>
    </xdr:from>
    <xdr:to>
      <xdr:col>6</xdr:col>
      <xdr:colOff>790575</xdr:colOff>
      <xdr:row>42</xdr:row>
      <xdr:rowOff>57151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975" y="3895726"/>
          <a:ext cx="5124450" cy="2800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B1:Q28"/>
  <sheetViews>
    <sheetView topLeftCell="A13" workbookViewId="0">
      <selection activeCell="G10" sqref="G10:G13"/>
    </sheetView>
  </sheetViews>
  <sheetFormatPr defaultRowHeight="13.5" x14ac:dyDescent="0.25"/>
  <cols>
    <col min="1" max="1" width="2.7109375" style="1" customWidth="1"/>
    <col min="2" max="2" width="10.85546875" style="2" customWidth="1"/>
    <col min="3" max="3" width="12.28515625" style="2" customWidth="1"/>
    <col min="4" max="4" width="14" style="2" customWidth="1"/>
    <col min="5" max="5" width="14.7109375" style="2" customWidth="1"/>
    <col min="6" max="6" width="13.140625" style="3" customWidth="1"/>
    <col min="7" max="7" width="14.42578125" style="2" customWidth="1"/>
    <col min="8" max="8" width="6.5703125" style="1" customWidth="1"/>
    <col min="9" max="9" width="3.28515625" style="1" customWidth="1"/>
    <col min="10" max="10" width="9.140625" style="1"/>
    <col min="11" max="11" width="10.42578125" style="1" customWidth="1"/>
    <col min="12" max="12" width="10.85546875" style="1" customWidth="1"/>
    <col min="13" max="13" width="15.5703125" style="1" customWidth="1"/>
    <col min="14" max="15" width="12.85546875" style="1" customWidth="1"/>
    <col min="16" max="16" width="17" style="1" customWidth="1"/>
    <col min="17" max="16384" width="9.140625" style="1"/>
  </cols>
  <sheetData>
    <row r="1" spans="2:16" ht="16.5" x14ac:dyDescent="0.3">
      <c r="B1" s="20" t="s">
        <v>83</v>
      </c>
      <c r="F1" s="110" t="s">
        <v>12</v>
      </c>
      <c r="G1" s="111"/>
      <c r="H1" s="112"/>
      <c r="I1" s="112"/>
      <c r="J1" s="112" t="s">
        <v>109</v>
      </c>
      <c r="P1" s="169" t="s">
        <v>101</v>
      </c>
    </row>
    <row r="2" spans="2:16" ht="16.5" customHeight="1" thickBot="1" x14ac:dyDescent="0.35">
      <c r="N2" s="170" t="s">
        <v>97</v>
      </c>
    </row>
    <row r="3" spans="2:16" ht="24.75" customHeight="1" x14ac:dyDescent="0.25">
      <c r="B3" s="258" t="s">
        <v>102</v>
      </c>
      <c r="C3" s="258" t="s">
        <v>9</v>
      </c>
      <c r="D3" s="263" t="s">
        <v>103</v>
      </c>
      <c r="E3" s="258" t="s">
        <v>18</v>
      </c>
      <c r="F3" s="21" t="s">
        <v>19</v>
      </c>
      <c r="G3" s="22" t="s">
        <v>8</v>
      </c>
      <c r="J3" s="258" t="s">
        <v>0</v>
      </c>
      <c r="K3" s="258" t="s">
        <v>9</v>
      </c>
      <c r="L3" s="258" t="s">
        <v>10</v>
      </c>
      <c r="M3" s="258" t="s">
        <v>18</v>
      </c>
      <c r="N3" s="21" t="s">
        <v>19</v>
      </c>
      <c r="O3" s="22" t="s">
        <v>8</v>
      </c>
      <c r="P3" s="243" t="s">
        <v>74</v>
      </c>
    </row>
    <row r="4" spans="2:16" ht="22.5" customHeight="1" x14ac:dyDescent="0.25">
      <c r="B4" s="259"/>
      <c r="C4" s="259"/>
      <c r="D4" s="264"/>
      <c r="E4" s="259"/>
      <c r="F4" s="23" t="s">
        <v>14</v>
      </c>
      <c r="G4" s="24" t="s">
        <v>7</v>
      </c>
      <c r="J4" s="259"/>
      <c r="K4" s="259"/>
      <c r="L4" s="259"/>
      <c r="M4" s="259"/>
      <c r="N4" s="27" t="s">
        <v>106</v>
      </c>
      <c r="O4" s="24" t="s">
        <v>7</v>
      </c>
      <c r="P4" s="244"/>
    </row>
    <row r="5" spans="2:16" ht="16.5" customHeight="1" thickBot="1" x14ac:dyDescent="0.35">
      <c r="B5" s="16" t="s">
        <v>1</v>
      </c>
      <c r="C5" s="17" t="s">
        <v>2</v>
      </c>
      <c r="D5" s="18" t="s">
        <v>3</v>
      </c>
      <c r="E5" s="17" t="s">
        <v>4</v>
      </c>
      <c r="F5" s="19" t="s">
        <v>5</v>
      </c>
      <c r="G5" s="17" t="s">
        <v>6</v>
      </c>
      <c r="J5" s="16" t="s">
        <v>1</v>
      </c>
      <c r="K5" s="17" t="s">
        <v>2</v>
      </c>
      <c r="L5" s="18" t="s">
        <v>3</v>
      </c>
      <c r="M5" s="17" t="s">
        <v>4</v>
      </c>
      <c r="N5" s="19" t="s">
        <v>5</v>
      </c>
      <c r="O5" s="17" t="s">
        <v>6</v>
      </c>
      <c r="P5" s="245"/>
    </row>
    <row r="6" spans="2:16" ht="18" customHeight="1" x14ac:dyDescent="0.25">
      <c r="B6" s="256">
        <v>1</v>
      </c>
      <c r="C6" s="247">
        <v>0.3</v>
      </c>
      <c r="D6" s="171">
        <v>1.1000000000000001</v>
      </c>
      <c r="E6" s="177">
        <v>3</v>
      </c>
      <c r="F6" s="265">
        <f>SUM(E6:E9)/3</f>
        <v>2.6666666666666665</v>
      </c>
      <c r="G6" s="260">
        <f>C6*F6</f>
        <v>0.79999999999999993</v>
      </c>
      <c r="H6" s="1" t="s">
        <v>98</v>
      </c>
      <c r="J6" s="256">
        <v>1</v>
      </c>
      <c r="K6" s="247"/>
      <c r="L6" s="4">
        <v>1.1000000000000001</v>
      </c>
      <c r="M6" s="5"/>
      <c r="N6" s="250">
        <f>SUM(M6:M9)/4</f>
        <v>0</v>
      </c>
      <c r="O6" s="253">
        <f>K6*N6</f>
        <v>0</v>
      </c>
      <c r="P6" s="240" t="s">
        <v>96</v>
      </c>
    </row>
    <row r="7" spans="2:16" ht="18" customHeight="1" x14ac:dyDescent="0.25">
      <c r="B7" s="256"/>
      <c r="C7" s="247"/>
      <c r="D7" s="172">
        <v>1.2</v>
      </c>
      <c r="E7" s="178">
        <v>3</v>
      </c>
      <c r="F7" s="265"/>
      <c r="G7" s="260"/>
      <c r="J7" s="256"/>
      <c r="K7" s="247"/>
      <c r="L7" s="6">
        <v>1.2</v>
      </c>
      <c r="M7" s="7"/>
      <c r="N7" s="250"/>
      <c r="O7" s="253"/>
      <c r="P7" s="241"/>
    </row>
    <row r="8" spans="2:16" ht="18" customHeight="1" x14ac:dyDescent="0.25">
      <c r="B8" s="256"/>
      <c r="C8" s="247"/>
      <c r="D8" s="173">
        <v>1.3</v>
      </c>
      <c r="E8" s="178">
        <v>2</v>
      </c>
      <c r="F8" s="265"/>
      <c r="G8" s="260"/>
      <c r="J8" s="256"/>
      <c r="K8" s="247"/>
      <c r="L8" s="10">
        <v>1.3</v>
      </c>
      <c r="M8" s="11"/>
      <c r="N8" s="250"/>
      <c r="O8" s="253"/>
      <c r="P8" s="241"/>
    </row>
    <row r="9" spans="2:16" ht="18" customHeight="1" thickBot="1" x14ac:dyDescent="0.3">
      <c r="B9" s="257"/>
      <c r="C9" s="248"/>
      <c r="D9" s="174"/>
      <c r="E9" s="179"/>
      <c r="F9" s="266"/>
      <c r="G9" s="261"/>
      <c r="J9" s="257"/>
      <c r="K9" s="248"/>
      <c r="L9" s="8">
        <v>1.4</v>
      </c>
      <c r="M9" s="9"/>
      <c r="N9" s="251"/>
      <c r="O9" s="254"/>
      <c r="P9" s="242"/>
    </row>
    <row r="10" spans="2:16" ht="18" customHeight="1" x14ac:dyDescent="0.25">
      <c r="B10" s="255">
        <v>2</v>
      </c>
      <c r="C10" s="246">
        <v>0.25</v>
      </c>
      <c r="D10" s="171">
        <v>2.1</v>
      </c>
      <c r="E10" s="177">
        <v>3</v>
      </c>
      <c r="F10" s="267">
        <f>SUM(E10:E11)/2</f>
        <v>3.5</v>
      </c>
      <c r="G10" s="262">
        <f>C10*F10</f>
        <v>0.875</v>
      </c>
      <c r="H10" s="1" t="s">
        <v>99</v>
      </c>
      <c r="J10" s="255">
        <v>2</v>
      </c>
      <c r="K10" s="246"/>
      <c r="L10" s="4">
        <v>2.1</v>
      </c>
      <c r="M10" s="5"/>
      <c r="N10" s="249">
        <f>SUM(M10:M13)/3</f>
        <v>0</v>
      </c>
      <c r="O10" s="252">
        <f>K10*N10</f>
        <v>0</v>
      </c>
      <c r="P10" s="240" t="s">
        <v>96</v>
      </c>
    </row>
    <row r="11" spans="2:16" ht="18" customHeight="1" x14ac:dyDescent="0.25">
      <c r="B11" s="256"/>
      <c r="C11" s="247"/>
      <c r="D11" s="172">
        <v>2.2000000000000002</v>
      </c>
      <c r="E11" s="178">
        <v>4</v>
      </c>
      <c r="F11" s="265"/>
      <c r="G11" s="260"/>
      <c r="J11" s="256"/>
      <c r="K11" s="247"/>
      <c r="L11" s="6">
        <v>2.2000000000000002</v>
      </c>
      <c r="M11" s="7"/>
      <c r="N11" s="250"/>
      <c r="O11" s="253"/>
      <c r="P11" s="241"/>
    </row>
    <row r="12" spans="2:16" ht="18" customHeight="1" x14ac:dyDescent="0.25">
      <c r="B12" s="256"/>
      <c r="C12" s="247"/>
      <c r="D12" s="175"/>
      <c r="E12" s="180"/>
      <c r="F12" s="265"/>
      <c r="G12" s="260"/>
      <c r="J12" s="256"/>
      <c r="K12" s="247"/>
      <c r="L12" s="10">
        <v>2.2999999999999998</v>
      </c>
      <c r="M12" s="11"/>
      <c r="N12" s="250"/>
      <c r="O12" s="253"/>
      <c r="P12" s="241"/>
    </row>
    <row r="13" spans="2:16" ht="18" customHeight="1" thickBot="1" x14ac:dyDescent="0.3">
      <c r="B13" s="257"/>
      <c r="C13" s="248"/>
      <c r="D13" s="175"/>
      <c r="E13" s="180"/>
      <c r="F13" s="266"/>
      <c r="G13" s="261"/>
      <c r="J13" s="257"/>
      <c r="K13" s="248"/>
      <c r="L13" s="10">
        <v>2.4</v>
      </c>
      <c r="M13" s="11"/>
      <c r="N13" s="251"/>
      <c r="O13" s="254"/>
      <c r="P13" s="242"/>
    </row>
    <row r="14" spans="2:16" ht="18" customHeight="1" x14ac:dyDescent="0.25">
      <c r="B14" s="255">
        <v>3</v>
      </c>
      <c r="C14" s="246">
        <v>0.2</v>
      </c>
      <c r="D14" s="176">
        <v>3.1</v>
      </c>
      <c r="E14" s="181">
        <v>2</v>
      </c>
      <c r="F14" s="267">
        <f>SUM(E14:E17)/3</f>
        <v>3</v>
      </c>
      <c r="G14" s="262">
        <f>C14*F14</f>
        <v>0.60000000000000009</v>
      </c>
      <c r="H14" s="1" t="s">
        <v>98</v>
      </c>
      <c r="J14" s="255">
        <v>3</v>
      </c>
      <c r="K14" s="246"/>
      <c r="L14" s="12">
        <v>3.1</v>
      </c>
      <c r="M14" s="13"/>
      <c r="N14" s="249">
        <f>SUM(M14:M17)/2</f>
        <v>0</v>
      </c>
      <c r="O14" s="252">
        <f>K14*N14</f>
        <v>0</v>
      </c>
      <c r="P14" s="240" t="s">
        <v>96</v>
      </c>
    </row>
    <row r="15" spans="2:16" ht="18" customHeight="1" x14ac:dyDescent="0.25">
      <c r="B15" s="256"/>
      <c r="C15" s="247"/>
      <c r="D15" s="172">
        <v>3.2</v>
      </c>
      <c r="E15" s="178">
        <v>3</v>
      </c>
      <c r="F15" s="265"/>
      <c r="G15" s="260"/>
      <c r="J15" s="256"/>
      <c r="K15" s="247"/>
      <c r="L15" s="6">
        <v>3.2</v>
      </c>
      <c r="M15" s="7"/>
      <c r="N15" s="250"/>
      <c r="O15" s="253"/>
      <c r="P15" s="241"/>
    </row>
    <row r="16" spans="2:16" ht="18" customHeight="1" x14ac:dyDescent="0.25">
      <c r="B16" s="256"/>
      <c r="C16" s="247"/>
      <c r="D16" s="173">
        <v>3.3</v>
      </c>
      <c r="E16" s="178">
        <v>4</v>
      </c>
      <c r="F16" s="265"/>
      <c r="G16" s="260"/>
      <c r="J16" s="256"/>
      <c r="K16" s="247"/>
      <c r="L16" s="119">
        <v>3.3</v>
      </c>
      <c r="M16" s="120"/>
      <c r="N16" s="250"/>
      <c r="O16" s="253"/>
      <c r="P16" s="241"/>
    </row>
    <row r="17" spans="2:17" ht="18" customHeight="1" thickBot="1" x14ac:dyDescent="0.3">
      <c r="B17" s="257"/>
      <c r="C17" s="248"/>
      <c r="D17" s="174"/>
      <c r="E17" s="179"/>
      <c r="F17" s="266"/>
      <c r="G17" s="261"/>
      <c r="J17" s="257"/>
      <c r="K17" s="248"/>
      <c r="L17" s="117">
        <v>3.4</v>
      </c>
      <c r="M17" s="118"/>
      <c r="N17" s="251"/>
      <c r="O17" s="254"/>
      <c r="P17" s="242"/>
    </row>
    <row r="18" spans="2:17" ht="18" customHeight="1" x14ac:dyDescent="0.25">
      <c r="B18" s="255">
        <v>4</v>
      </c>
      <c r="C18" s="246">
        <v>0.25</v>
      </c>
      <c r="D18" s="176">
        <v>4.0999999999999996</v>
      </c>
      <c r="E18" s="181">
        <v>3</v>
      </c>
      <c r="F18" s="267">
        <f>SUM(E18:E21)/3</f>
        <v>2.6666666666666665</v>
      </c>
      <c r="G18" s="262">
        <f>C18*F18</f>
        <v>0.66666666666666663</v>
      </c>
      <c r="H18" s="1" t="s">
        <v>98</v>
      </c>
      <c r="J18" s="255">
        <v>4</v>
      </c>
      <c r="K18" s="246"/>
      <c r="L18" s="12">
        <v>4.0999999999999996</v>
      </c>
      <c r="M18" s="13"/>
      <c r="N18" s="249">
        <f>SUM(M18:M21)/4</f>
        <v>0</v>
      </c>
      <c r="O18" s="252">
        <f>K18*N18</f>
        <v>0</v>
      </c>
      <c r="P18" s="240" t="s">
        <v>96</v>
      </c>
    </row>
    <row r="19" spans="2:17" ht="18" customHeight="1" x14ac:dyDescent="0.25">
      <c r="B19" s="256"/>
      <c r="C19" s="247"/>
      <c r="D19" s="172">
        <v>4.2</v>
      </c>
      <c r="E19" s="178">
        <v>3</v>
      </c>
      <c r="F19" s="265"/>
      <c r="G19" s="260"/>
      <c r="J19" s="256"/>
      <c r="K19" s="247"/>
      <c r="L19" s="6">
        <v>4.2</v>
      </c>
      <c r="M19" s="7"/>
      <c r="N19" s="250"/>
      <c r="O19" s="253"/>
      <c r="P19" s="241"/>
    </row>
    <row r="20" spans="2:17" ht="18" customHeight="1" x14ac:dyDescent="0.25">
      <c r="B20" s="256"/>
      <c r="C20" s="247"/>
      <c r="D20" s="173">
        <v>4.3</v>
      </c>
      <c r="E20" s="178">
        <v>2</v>
      </c>
      <c r="F20" s="265"/>
      <c r="G20" s="260"/>
      <c r="J20" s="256"/>
      <c r="K20" s="247"/>
      <c r="L20" s="10">
        <v>4.3</v>
      </c>
      <c r="M20" s="11"/>
      <c r="N20" s="250"/>
      <c r="O20" s="253"/>
      <c r="P20" s="241"/>
    </row>
    <row r="21" spans="2:17" ht="18" customHeight="1" thickBot="1" x14ac:dyDescent="0.3">
      <c r="B21" s="257"/>
      <c r="C21" s="248"/>
      <c r="D21" s="174"/>
      <c r="E21" s="179"/>
      <c r="F21" s="266"/>
      <c r="G21" s="261"/>
      <c r="J21" s="257"/>
      <c r="K21" s="248"/>
      <c r="L21" s="8">
        <v>4.4000000000000004</v>
      </c>
      <c r="M21" s="9"/>
      <c r="N21" s="251"/>
      <c r="O21" s="254"/>
      <c r="P21" s="242"/>
    </row>
    <row r="22" spans="2:17" ht="18" customHeight="1" x14ac:dyDescent="0.25">
      <c r="C22" s="14">
        <f>SUM(C6:C19)</f>
        <v>1</v>
      </c>
      <c r="E22" s="2" t="s">
        <v>17</v>
      </c>
      <c r="F22" s="3" t="s">
        <v>16</v>
      </c>
      <c r="G22" s="15">
        <f>SUM(G6:G19)</f>
        <v>2.9416666666666664</v>
      </c>
      <c r="J22" s="2"/>
      <c r="K22" s="14">
        <f>SUM(K6:K19)</f>
        <v>0</v>
      </c>
      <c r="L22" s="2"/>
      <c r="M22" s="2" t="s">
        <v>17</v>
      </c>
      <c r="N22" s="236" t="s">
        <v>107</v>
      </c>
      <c r="O22" s="237">
        <f>SUM(O6:O19)</f>
        <v>0</v>
      </c>
    </row>
    <row r="23" spans="2:17" ht="18" customHeight="1" x14ac:dyDescent="0.25">
      <c r="J23" s="2"/>
      <c r="K23" s="2"/>
      <c r="L23" s="2"/>
      <c r="M23" s="2"/>
      <c r="N23" s="236"/>
      <c r="O23" s="238"/>
    </row>
    <row r="24" spans="2:17" ht="18" customHeight="1" x14ac:dyDescent="0.25">
      <c r="E24" s="3" t="s">
        <v>15</v>
      </c>
      <c r="G24" s="15">
        <f>G22/4*100</f>
        <v>73.541666666666657</v>
      </c>
      <c r="H24" s="1" t="s">
        <v>11</v>
      </c>
      <c r="J24" s="2"/>
      <c r="K24" s="2"/>
      <c r="L24" s="2"/>
      <c r="M24" s="3" t="s">
        <v>108</v>
      </c>
      <c r="N24" s="236"/>
      <c r="O24" s="237">
        <f>O22/4*100</f>
        <v>0</v>
      </c>
      <c r="P24" s="1" t="s">
        <v>11</v>
      </c>
    </row>
    <row r="25" spans="2:17" ht="18" customHeight="1" x14ac:dyDescent="0.3">
      <c r="G25" s="25" t="s">
        <v>13</v>
      </c>
      <c r="J25" s="2"/>
      <c r="K25" s="2"/>
      <c r="L25" s="2"/>
      <c r="M25" s="2"/>
      <c r="N25" s="236"/>
      <c r="O25" s="239"/>
    </row>
    <row r="26" spans="2:17" x14ac:dyDescent="0.25">
      <c r="J26" s="113"/>
      <c r="K26" s="114"/>
      <c r="L26" s="114"/>
      <c r="M26" s="114"/>
      <c r="N26" s="115"/>
      <c r="O26" s="114"/>
      <c r="P26" s="116"/>
      <c r="Q26" s="113"/>
    </row>
    <row r="27" spans="2:17" x14ac:dyDescent="0.25">
      <c r="I27" s="235" t="s">
        <v>100</v>
      </c>
      <c r="J27" s="113"/>
      <c r="K27" s="113"/>
      <c r="L27" s="113"/>
      <c r="M27" s="113"/>
      <c r="N27" s="113"/>
      <c r="O27" s="113"/>
      <c r="P27" s="113"/>
      <c r="Q27" s="113"/>
    </row>
    <row r="28" spans="2:17" x14ac:dyDescent="0.25">
      <c r="I28" s="113"/>
      <c r="J28" s="113"/>
      <c r="K28" s="113"/>
      <c r="L28" s="113"/>
      <c r="M28" s="113"/>
      <c r="N28" s="113"/>
      <c r="O28" s="113"/>
      <c r="P28" s="113"/>
      <c r="Q28" s="113"/>
    </row>
  </sheetData>
  <mergeCells count="45">
    <mergeCell ref="G18:G21"/>
    <mergeCell ref="B3:B4"/>
    <mergeCell ref="C3:C4"/>
    <mergeCell ref="D3:D4"/>
    <mergeCell ref="E3:E4"/>
    <mergeCell ref="B18:B21"/>
    <mergeCell ref="C18:C21"/>
    <mergeCell ref="F6:F9"/>
    <mergeCell ref="F10:F13"/>
    <mergeCell ref="F14:F17"/>
    <mergeCell ref="F18:F21"/>
    <mergeCell ref="B6:B9"/>
    <mergeCell ref="C6:C9"/>
    <mergeCell ref="B10:B13"/>
    <mergeCell ref="C10:C13"/>
    <mergeCell ref="B14:B17"/>
    <mergeCell ref="C14:C17"/>
    <mergeCell ref="J3:J4"/>
    <mergeCell ref="J14:J17"/>
    <mergeCell ref="G6:G9"/>
    <mergeCell ref="G10:G13"/>
    <mergeCell ref="G14:G17"/>
    <mergeCell ref="K3:K4"/>
    <mergeCell ref="L3:L4"/>
    <mergeCell ref="M3:M4"/>
    <mergeCell ref="J6:J9"/>
    <mergeCell ref="K6:K9"/>
    <mergeCell ref="N6:N9"/>
    <mergeCell ref="O6:O9"/>
    <mergeCell ref="J10:J13"/>
    <mergeCell ref="K10:K13"/>
    <mergeCell ref="N10:N13"/>
    <mergeCell ref="O10:O13"/>
    <mergeCell ref="K14:K17"/>
    <mergeCell ref="N14:N17"/>
    <mergeCell ref="O14:O17"/>
    <mergeCell ref="J18:J21"/>
    <mergeCell ref="K18:K21"/>
    <mergeCell ref="N18:N21"/>
    <mergeCell ref="O18:O21"/>
    <mergeCell ref="P6:P9"/>
    <mergeCell ref="P10:P13"/>
    <mergeCell ref="P14:P17"/>
    <mergeCell ref="P18:P21"/>
    <mergeCell ref="P3:P5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W57"/>
  <sheetViews>
    <sheetView tabSelected="1" zoomScaleNormal="100" workbookViewId="0">
      <selection activeCell="N39" sqref="N39"/>
    </sheetView>
  </sheetViews>
  <sheetFormatPr defaultRowHeight="13.5" x14ac:dyDescent="0.25"/>
  <cols>
    <col min="1" max="1" width="2.42578125" style="1" customWidth="1"/>
    <col min="2" max="2" width="9.140625" style="2"/>
    <col min="3" max="4" width="10" style="2" customWidth="1"/>
    <col min="5" max="5" width="10.42578125" style="2" customWidth="1"/>
    <col min="6" max="6" width="11.5703125" style="2" customWidth="1"/>
    <col min="7" max="7" width="13.140625" style="3" customWidth="1"/>
    <col min="8" max="8" width="17.85546875" style="3" customWidth="1"/>
    <col min="9" max="9" width="14.5703125" style="3" customWidth="1"/>
    <col min="10" max="10" width="15.28515625" style="2" customWidth="1"/>
    <col min="11" max="19" width="9.140625" style="2"/>
    <col min="20" max="20" width="9.140625" style="3"/>
    <col min="21" max="21" width="9.140625" style="2"/>
    <col min="22" max="22" width="13.7109375" style="2" customWidth="1"/>
    <col min="23" max="16384" width="9.140625" style="1"/>
  </cols>
  <sheetData>
    <row r="1" spans="2:22" ht="15.75" thickBot="1" x14ac:dyDescent="0.35">
      <c r="B1" s="121" t="s">
        <v>84</v>
      </c>
      <c r="H1" s="3" t="s">
        <v>104</v>
      </c>
      <c r="T1" s="155" t="s">
        <v>95</v>
      </c>
    </row>
    <row r="2" spans="2:22" ht="43.5" customHeight="1" thickBot="1" x14ac:dyDescent="0.35">
      <c r="B2" s="163" t="s">
        <v>0</v>
      </c>
      <c r="C2" s="164" t="s">
        <v>78</v>
      </c>
      <c r="D2" s="163" t="s">
        <v>26</v>
      </c>
      <c r="E2" s="165" t="s">
        <v>77</v>
      </c>
      <c r="F2" s="166" t="s">
        <v>79</v>
      </c>
      <c r="G2" s="167" t="s">
        <v>80</v>
      </c>
      <c r="H2" s="165" t="s">
        <v>81</v>
      </c>
      <c r="I2" s="165" t="s">
        <v>82</v>
      </c>
      <c r="J2" s="168" t="s">
        <v>85</v>
      </c>
      <c r="K2" s="146"/>
      <c r="L2" s="147"/>
      <c r="M2" s="147"/>
      <c r="N2" s="147"/>
      <c r="O2" s="147"/>
      <c r="P2" s="147"/>
      <c r="Q2" s="147"/>
      <c r="R2" s="147"/>
      <c r="S2" s="148"/>
      <c r="T2" s="268" t="s">
        <v>27</v>
      </c>
      <c r="U2" s="269"/>
      <c r="V2" s="270"/>
    </row>
    <row r="3" spans="2:22" ht="26.25" customHeight="1" thickBot="1" x14ac:dyDescent="0.35">
      <c r="B3" s="156" t="s">
        <v>86</v>
      </c>
      <c r="C3" s="157" t="s">
        <v>87</v>
      </c>
      <c r="D3" s="156" t="s">
        <v>88</v>
      </c>
      <c r="E3" s="158" t="s">
        <v>89</v>
      </c>
      <c r="F3" s="159" t="s">
        <v>90</v>
      </c>
      <c r="G3" s="160" t="s">
        <v>94</v>
      </c>
      <c r="H3" s="161" t="s">
        <v>92</v>
      </c>
      <c r="I3" s="161" t="s">
        <v>93</v>
      </c>
      <c r="J3" s="162" t="s">
        <v>91</v>
      </c>
      <c r="K3" s="146"/>
      <c r="L3" s="147"/>
      <c r="M3" s="147"/>
      <c r="N3" s="147"/>
      <c r="O3" s="147"/>
      <c r="P3" s="147"/>
      <c r="Q3" s="147"/>
      <c r="R3" s="147"/>
      <c r="S3" s="148"/>
      <c r="T3" s="143"/>
      <c r="U3" s="145"/>
      <c r="V3" s="144"/>
    </row>
    <row r="4" spans="2:22" ht="15" customHeight="1" x14ac:dyDescent="0.25">
      <c r="B4" s="182">
        <v>1</v>
      </c>
      <c r="C4" s="183">
        <v>0.25</v>
      </c>
      <c r="D4" s="184" t="s">
        <v>28</v>
      </c>
      <c r="E4" s="185">
        <v>0.2</v>
      </c>
      <c r="F4" s="186">
        <v>2</v>
      </c>
      <c r="G4" s="187">
        <f>E4*F4</f>
        <v>0.4</v>
      </c>
      <c r="H4" s="188">
        <f>SUM(G4:G7)</f>
        <v>2.7</v>
      </c>
      <c r="I4" s="189">
        <f>H4*C4</f>
        <v>0.67500000000000004</v>
      </c>
      <c r="J4" s="190"/>
      <c r="K4" s="149"/>
      <c r="L4" s="150"/>
      <c r="M4" s="150"/>
      <c r="N4" s="150"/>
      <c r="O4" s="150"/>
      <c r="P4" s="150"/>
      <c r="Q4" s="150"/>
      <c r="R4" s="150"/>
      <c r="S4" s="151"/>
      <c r="T4" s="122">
        <f>SUM(F4:F7)/4</f>
        <v>2.75</v>
      </c>
      <c r="U4" s="123">
        <f>T4*C4</f>
        <v>0.6875</v>
      </c>
      <c r="V4" s="124"/>
    </row>
    <row r="5" spans="2:22" ht="15" customHeight="1" x14ac:dyDescent="0.25">
      <c r="B5" s="149"/>
      <c r="C5" s="191"/>
      <c r="D5" s="192" t="s">
        <v>29</v>
      </c>
      <c r="E5" s="193">
        <v>0.3</v>
      </c>
      <c r="F5" s="194">
        <v>3</v>
      </c>
      <c r="G5" s="195">
        <f t="shared" ref="G5:G27" si="0">E5*F5</f>
        <v>0.89999999999999991</v>
      </c>
      <c r="H5" s="196"/>
      <c r="I5" s="197"/>
      <c r="J5" s="198"/>
      <c r="K5" s="149"/>
      <c r="L5" s="150"/>
      <c r="M5" s="150"/>
      <c r="N5" s="150"/>
      <c r="O5" s="150"/>
      <c r="P5" s="150"/>
      <c r="Q5" s="150"/>
      <c r="R5" s="150"/>
      <c r="S5" s="151"/>
      <c r="T5" s="125"/>
      <c r="U5" s="126"/>
      <c r="V5" s="127"/>
    </row>
    <row r="6" spans="2:22" ht="15" customHeight="1" x14ac:dyDescent="0.25">
      <c r="B6" s="149"/>
      <c r="C6" s="191"/>
      <c r="D6" s="192" t="s">
        <v>30</v>
      </c>
      <c r="E6" s="193">
        <v>0.3</v>
      </c>
      <c r="F6" s="194">
        <v>2</v>
      </c>
      <c r="G6" s="195">
        <f t="shared" si="0"/>
        <v>0.6</v>
      </c>
      <c r="H6" s="196"/>
      <c r="I6" s="197"/>
      <c r="J6" s="198"/>
      <c r="K6" s="149"/>
      <c r="L6" s="150"/>
      <c r="M6" s="150"/>
      <c r="N6" s="150"/>
      <c r="O6" s="150"/>
      <c r="P6" s="150"/>
      <c r="Q6" s="150"/>
      <c r="R6" s="150"/>
      <c r="S6" s="151"/>
      <c r="T6" s="125"/>
      <c r="U6" s="126"/>
      <c r="V6" s="127"/>
    </row>
    <row r="7" spans="2:22" ht="15" customHeight="1" thickBot="1" x14ac:dyDescent="0.3">
      <c r="B7" s="199"/>
      <c r="C7" s="200"/>
      <c r="D7" s="201" t="s">
        <v>31</v>
      </c>
      <c r="E7" s="202">
        <v>0.2</v>
      </c>
      <c r="F7" s="203">
        <v>4</v>
      </c>
      <c r="G7" s="204">
        <f t="shared" si="0"/>
        <v>0.8</v>
      </c>
      <c r="H7" s="205"/>
      <c r="I7" s="206"/>
      <c r="J7" s="207"/>
      <c r="K7" s="149"/>
      <c r="L7" s="150"/>
      <c r="M7" s="150"/>
      <c r="N7" s="150"/>
      <c r="O7" s="150"/>
      <c r="P7" s="150"/>
      <c r="Q7" s="150"/>
      <c r="R7" s="150"/>
      <c r="S7" s="151"/>
      <c r="T7" s="128"/>
      <c r="U7" s="129"/>
      <c r="V7" s="130"/>
    </row>
    <row r="8" spans="2:22" ht="15" customHeight="1" x14ac:dyDescent="0.25">
      <c r="B8" s="182">
        <v>2</v>
      </c>
      <c r="C8" s="183">
        <v>0.2</v>
      </c>
      <c r="D8" s="184" t="s">
        <v>32</v>
      </c>
      <c r="E8" s="185">
        <v>0.4</v>
      </c>
      <c r="F8" s="186">
        <v>3</v>
      </c>
      <c r="G8" s="187">
        <f t="shared" si="0"/>
        <v>1.2000000000000002</v>
      </c>
      <c r="H8" s="188">
        <f>SUM(G8:G11)</f>
        <v>2.7</v>
      </c>
      <c r="I8" s="189">
        <f>H8*C8</f>
        <v>0.54</v>
      </c>
      <c r="J8" s="190"/>
      <c r="K8" s="149"/>
      <c r="L8" s="150"/>
      <c r="M8" s="150"/>
      <c r="N8" s="150"/>
      <c r="O8" s="150"/>
      <c r="P8" s="150"/>
      <c r="Q8" s="150"/>
      <c r="R8" s="150"/>
      <c r="S8" s="151"/>
      <c r="T8" s="122">
        <f>SUM(F8:F11)/3</f>
        <v>2.6666666666666665</v>
      </c>
      <c r="U8" s="123">
        <f>T8*C8</f>
        <v>0.53333333333333333</v>
      </c>
      <c r="V8" s="124"/>
    </row>
    <row r="9" spans="2:22" ht="15" customHeight="1" x14ac:dyDescent="0.25">
      <c r="B9" s="149"/>
      <c r="C9" s="191"/>
      <c r="D9" s="192" t="s">
        <v>33</v>
      </c>
      <c r="E9" s="193">
        <v>0.3</v>
      </c>
      <c r="F9" s="194">
        <v>3</v>
      </c>
      <c r="G9" s="195">
        <f t="shared" si="0"/>
        <v>0.89999999999999991</v>
      </c>
      <c r="H9" s="196"/>
      <c r="I9" s="197"/>
      <c r="J9" s="198"/>
      <c r="K9" s="149"/>
      <c r="L9" s="150"/>
      <c r="M9" s="150"/>
      <c r="N9" s="150"/>
      <c r="O9" s="150"/>
      <c r="P9" s="150"/>
      <c r="Q9" s="150"/>
      <c r="R9" s="150"/>
      <c r="S9" s="151"/>
      <c r="T9" s="125"/>
      <c r="U9" s="126"/>
      <c r="V9" s="127"/>
    </row>
    <row r="10" spans="2:22" ht="15" customHeight="1" x14ac:dyDescent="0.25">
      <c r="B10" s="149"/>
      <c r="C10" s="191"/>
      <c r="D10" s="192" t="s">
        <v>34</v>
      </c>
      <c r="E10" s="193">
        <v>0.3</v>
      </c>
      <c r="F10" s="194">
        <v>2</v>
      </c>
      <c r="G10" s="195">
        <f t="shared" si="0"/>
        <v>0.6</v>
      </c>
      <c r="H10" s="196"/>
      <c r="I10" s="197"/>
      <c r="J10" s="198"/>
      <c r="K10" s="149"/>
      <c r="L10" s="150"/>
      <c r="M10" s="150"/>
      <c r="N10" s="150"/>
      <c r="O10" s="150"/>
      <c r="P10" s="150"/>
      <c r="Q10" s="150"/>
      <c r="R10" s="150"/>
      <c r="S10" s="151"/>
      <c r="T10" s="125"/>
      <c r="U10" s="126"/>
      <c r="V10" s="127"/>
    </row>
    <row r="11" spans="2:22" ht="15" customHeight="1" thickBot="1" x14ac:dyDescent="0.3">
      <c r="B11" s="199"/>
      <c r="C11" s="200"/>
      <c r="D11" s="201" t="s">
        <v>35</v>
      </c>
      <c r="E11" s="202"/>
      <c r="F11" s="203"/>
      <c r="G11" s="204">
        <f t="shared" si="0"/>
        <v>0</v>
      </c>
      <c r="H11" s="205"/>
      <c r="I11" s="206"/>
      <c r="J11" s="207"/>
      <c r="K11" s="149"/>
      <c r="L11" s="150"/>
      <c r="M11" s="150"/>
      <c r="N11" s="150"/>
      <c r="O11" s="150"/>
      <c r="P11" s="150"/>
      <c r="Q11" s="150"/>
      <c r="R11" s="150"/>
      <c r="S11" s="151"/>
      <c r="T11" s="128"/>
      <c r="U11" s="129"/>
      <c r="V11" s="130"/>
    </row>
    <row r="12" spans="2:22" ht="15" customHeight="1" x14ac:dyDescent="0.25">
      <c r="B12" s="182">
        <v>3</v>
      </c>
      <c r="C12" s="183">
        <v>0.2</v>
      </c>
      <c r="D12" s="184" t="s">
        <v>36</v>
      </c>
      <c r="E12" s="185">
        <v>0.25</v>
      </c>
      <c r="F12" s="186">
        <v>3</v>
      </c>
      <c r="G12" s="187">
        <f t="shared" si="0"/>
        <v>0.75</v>
      </c>
      <c r="H12" s="188">
        <f>SUM(G12:G15)</f>
        <v>2.7</v>
      </c>
      <c r="I12" s="189">
        <f>H12*C12</f>
        <v>0.54</v>
      </c>
      <c r="J12" s="190"/>
      <c r="K12" s="149"/>
      <c r="L12" s="150"/>
      <c r="M12" s="150"/>
      <c r="N12" s="150"/>
      <c r="O12" s="150"/>
      <c r="P12" s="150"/>
      <c r="Q12" s="150"/>
      <c r="R12" s="150"/>
      <c r="S12" s="151"/>
      <c r="T12" s="122">
        <f>SUM(F12:F15)/4</f>
        <v>2.75</v>
      </c>
      <c r="U12" s="123">
        <f>T12*C12</f>
        <v>0.55000000000000004</v>
      </c>
      <c r="V12" s="124"/>
    </row>
    <row r="13" spans="2:22" ht="15" customHeight="1" x14ac:dyDescent="0.25">
      <c r="B13" s="149"/>
      <c r="C13" s="191"/>
      <c r="D13" s="192" t="s">
        <v>37</v>
      </c>
      <c r="E13" s="193">
        <v>0.25</v>
      </c>
      <c r="F13" s="194">
        <v>3</v>
      </c>
      <c r="G13" s="195">
        <f t="shared" si="0"/>
        <v>0.75</v>
      </c>
      <c r="H13" s="196"/>
      <c r="I13" s="197"/>
      <c r="J13" s="198"/>
      <c r="K13" s="149"/>
      <c r="L13" s="150"/>
      <c r="M13" s="150"/>
      <c r="N13" s="150"/>
      <c r="O13" s="150"/>
      <c r="P13" s="150"/>
      <c r="Q13" s="150"/>
      <c r="R13" s="150"/>
      <c r="S13" s="151"/>
      <c r="T13" s="125"/>
      <c r="U13" s="126"/>
      <c r="V13" s="127"/>
    </row>
    <row r="14" spans="2:22" ht="15" customHeight="1" x14ac:dyDescent="0.25">
      <c r="B14" s="149"/>
      <c r="C14" s="191"/>
      <c r="D14" s="192" t="s">
        <v>38</v>
      </c>
      <c r="E14" s="193">
        <v>0.3</v>
      </c>
      <c r="F14" s="194">
        <v>2</v>
      </c>
      <c r="G14" s="195">
        <f t="shared" si="0"/>
        <v>0.6</v>
      </c>
      <c r="H14" s="196"/>
      <c r="I14" s="197"/>
      <c r="J14" s="198"/>
      <c r="K14" s="149"/>
      <c r="L14" s="150"/>
      <c r="M14" s="150"/>
      <c r="N14" s="150"/>
      <c r="O14" s="150"/>
      <c r="P14" s="150"/>
      <c r="Q14" s="150"/>
      <c r="R14" s="150"/>
      <c r="S14" s="151"/>
      <c r="T14" s="125"/>
      <c r="U14" s="126"/>
      <c r="V14" s="127"/>
    </row>
    <row r="15" spans="2:22" ht="15" customHeight="1" thickBot="1" x14ac:dyDescent="0.3">
      <c r="B15" s="199"/>
      <c r="C15" s="200"/>
      <c r="D15" s="201">
        <v>3.4</v>
      </c>
      <c r="E15" s="202">
        <v>0.2</v>
      </c>
      <c r="F15" s="203">
        <v>3</v>
      </c>
      <c r="G15" s="204">
        <f t="shared" si="0"/>
        <v>0.60000000000000009</v>
      </c>
      <c r="H15" s="205"/>
      <c r="I15" s="206"/>
      <c r="J15" s="207"/>
      <c r="K15" s="149"/>
      <c r="L15" s="150"/>
      <c r="M15" s="150"/>
      <c r="N15" s="150"/>
      <c r="O15" s="150"/>
      <c r="P15" s="150"/>
      <c r="Q15" s="150"/>
      <c r="R15" s="150"/>
      <c r="S15" s="151"/>
      <c r="T15" s="128"/>
      <c r="U15" s="129"/>
      <c r="V15" s="130"/>
    </row>
    <row r="16" spans="2:22" ht="15" customHeight="1" x14ac:dyDescent="0.25">
      <c r="B16" s="182">
        <v>4</v>
      </c>
      <c r="C16" s="183">
        <v>0.25</v>
      </c>
      <c r="D16" s="184" t="s">
        <v>39</v>
      </c>
      <c r="E16" s="185">
        <v>0.1</v>
      </c>
      <c r="F16" s="186">
        <v>3</v>
      </c>
      <c r="G16" s="187">
        <f t="shared" si="0"/>
        <v>0.30000000000000004</v>
      </c>
      <c r="H16" s="188">
        <f>SUM(G16:G19)</f>
        <v>3.4000000000000004</v>
      </c>
      <c r="I16" s="189">
        <f>H16*C16</f>
        <v>0.85000000000000009</v>
      </c>
      <c r="J16" s="190"/>
      <c r="K16" s="149"/>
      <c r="L16" s="150"/>
      <c r="M16" s="150"/>
      <c r="N16" s="150"/>
      <c r="O16" s="150"/>
      <c r="P16" s="150"/>
      <c r="Q16" s="150"/>
      <c r="R16" s="150"/>
      <c r="S16" s="151"/>
      <c r="T16" s="122">
        <f>SUM(F16:F19)/4</f>
        <v>3.25</v>
      </c>
      <c r="U16" s="123">
        <f>T16*C16</f>
        <v>0.8125</v>
      </c>
      <c r="V16" s="124"/>
    </row>
    <row r="17" spans="2:23" ht="15" customHeight="1" x14ac:dyDescent="0.25">
      <c r="B17" s="149"/>
      <c r="C17" s="191"/>
      <c r="D17" s="192" t="s">
        <v>40</v>
      </c>
      <c r="E17" s="193">
        <v>0.25</v>
      </c>
      <c r="F17" s="194">
        <v>3</v>
      </c>
      <c r="G17" s="195">
        <f t="shared" si="0"/>
        <v>0.75</v>
      </c>
      <c r="H17" s="196"/>
      <c r="I17" s="197"/>
      <c r="J17" s="198"/>
      <c r="K17" s="149"/>
      <c r="L17" s="150"/>
      <c r="M17" s="150"/>
      <c r="N17" s="150"/>
      <c r="O17" s="150"/>
      <c r="P17" s="150"/>
      <c r="Q17" s="150"/>
      <c r="R17" s="150"/>
      <c r="S17" s="151"/>
      <c r="T17" s="125"/>
      <c r="U17" s="126"/>
      <c r="V17" s="127"/>
    </row>
    <row r="18" spans="2:23" ht="15" customHeight="1" x14ac:dyDescent="0.25">
      <c r="B18" s="149"/>
      <c r="C18" s="191"/>
      <c r="D18" s="192" t="s">
        <v>41</v>
      </c>
      <c r="E18" s="193">
        <v>0.4</v>
      </c>
      <c r="F18" s="194">
        <v>4</v>
      </c>
      <c r="G18" s="195">
        <f t="shared" si="0"/>
        <v>1.6</v>
      </c>
      <c r="H18" s="196"/>
      <c r="I18" s="197"/>
      <c r="J18" s="198"/>
      <c r="K18" s="149"/>
      <c r="L18" s="150"/>
      <c r="M18" s="150"/>
      <c r="N18" s="150"/>
      <c r="O18" s="150"/>
      <c r="P18" s="150"/>
      <c r="Q18" s="150"/>
      <c r="R18" s="150"/>
      <c r="S18" s="151"/>
      <c r="T18" s="125"/>
      <c r="U18" s="126"/>
      <c r="V18" s="127"/>
    </row>
    <row r="19" spans="2:23" ht="15" customHeight="1" thickBot="1" x14ac:dyDescent="0.3">
      <c r="B19" s="149"/>
      <c r="C19" s="191"/>
      <c r="D19" s="208" t="s">
        <v>42</v>
      </c>
      <c r="E19" s="209">
        <v>0.25</v>
      </c>
      <c r="F19" s="210">
        <v>3</v>
      </c>
      <c r="G19" s="204">
        <f t="shared" si="0"/>
        <v>0.75</v>
      </c>
      <c r="H19" s="211"/>
      <c r="I19" s="212"/>
      <c r="J19" s="151"/>
      <c r="K19" s="149"/>
      <c r="L19" s="150"/>
      <c r="M19" s="150"/>
      <c r="N19" s="150"/>
      <c r="O19" s="150"/>
      <c r="P19" s="150"/>
      <c r="Q19" s="150"/>
      <c r="R19" s="150"/>
      <c r="S19" s="151"/>
      <c r="T19" s="125"/>
      <c r="U19" s="126"/>
      <c r="V19" s="127"/>
    </row>
    <row r="20" spans="2:23" ht="15" customHeight="1" x14ac:dyDescent="0.25">
      <c r="B20" s="182">
        <v>5</v>
      </c>
      <c r="C20" s="183">
        <v>0.05</v>
      </c>
      <c r="D20" s="184" t="s">
        <v>43</v>
      </c>
      <c r="E20" s="185">
        <v>0.25</v>
      </c>
      <c r="F20" s="186">
        <v>4</v>
      </c>
      <c r="G20" s="213">
        <f>E19*F19</f>
        <v>0.75</v>
      </c>
      <c r="H20" s="188">
        <f>SUM(G21:G23)</f>
        <v>2.1</v>
      </c>
      <c r="I20" s="189">
        <f>H20*C20</f>
        <v>0.10500000000000001</v>
      </c>
      <c r="J20" s="190"/>
      <c r="K20" s="149"/>
      <c r="L20" s="150"/>
      <c r="M20" s="150"/>
      <c r="N20" s="150"/>
      <c r="O20" s="150"/>
      <c r="P20" s="150"/>
      <c r="Q20" s="150"/>
      <c r="R20" s="150"/>
      <c r="S20" s="151"/>
      <c r="T20" s="122">
        <f>SUM(F20:F23)/4</f>
        <v>3.25</v>
      </c>
      <c r="U20" s="123">
        <f>T20*C20</f>
        <v>0.16250000000000001</v>
      </c>
      <c r="V20" s="124"/>
    </row>
    <row r="21" spans="2:23" ht="15" customHeight="1" x14ac:dyDescent="0.25">
      <c r="B21" s="149"/>
      <c r="C21" s="214"/>
      <c r="D21" s="192" t="s">
        <v>44</v>
      </c>
      <c r="E21" s="193">
        <v>0.3</v>
      </c>
      <c r="F21" s="194">
        <v>4</v>
      </c>
      <c r="G21" s="195">
        <f>E20*F20</f>
        <v>1</v>
      </c>
      <c r="H21" s="196"/>
      <c r="I21" s="197"/>
      <c r="J21" s="198"/>
      <c r="K21" s="149"/>
      <c r="L21" s="150"/>
      <c r="M21" s="150"/>
      <c r="N21" s="150"/>
      <c r="O21" s="150"/>
      <c r="P21" s="150"/>
      <c r="Q21" s="150"/>
      <c r="R21" s="150"/>
      <c r="S21" s="151"/>
      <c r="T21" s="125"/>
      <c r="U21" s="131"/>
      <c r="V21" s="127"/>
    </row>
    <row r="22" spans="2:23" ht="15" customHeight="1" x14ac:dyDescent="0.25">
      <c r="B22" s="149"/>
      <c r="C22" s="191"/>
      <c r="D22" s="192" t="s">
        <v>45</v>
      </c>
      <c r="E22" s="193">
        <v>0.2</v>
      </c>
      <c r="F22" s="194">
        <v>3</v>
      </c>
      <c r="G22" s="195">
        <f t="shared" si="0"/>
        <v>0.60000000000000009</v>
      </c>
      <c r="H22" s="196"/>
      <c r="I22" s="197"/>
      <c r="J22" s="198"/>
      <c r="K22" s="149"/>
      <c r="L22" s="150"/>
      <c r="M22" s="150"/>
      <c r="N22" s="150"/>
      <c r="O22" s="150"/>
      <c r="P22" s="150"/>
      <c r="Q22" s="150"/>
      <c r="R22" s="150"/>
      <c r="S22" s="151"/>
      <c r="T22" s="125"/>
      <c r="U22" s="126"/>
      <c r="V22" s="127"/>
    </row>
    <row r="23" spans="2:23" ht="15" customHeight="1" thickBot="1" x14ac:dyDescent="0.3">
      <c r="B23" s="199"/>
      <c r="C23" s="200"/>
      <c r="D23" s="208">
        <v>5.4</v>
      </c>
      <c r="E23" s="202">
        <v>0.25</v>
      </c>
      <c r="F23" s="203">
        <v>2</v>
      </c>
      <c r="G23" s="204">
        <f t="shared" si="0"/>
        <v>0.5</v>
      </c>
      <c r="H23" s="205"/>
      <c r="I23" s="206"/>
      <c r="J23" s="207"/>
      <c r="K23" s="149"/>
      <c r="L23" s="150"/>
      <c r="M23" s="150"/>
      <c r="N23" s="150"/>
      <c r="O23" s="150"/>
      <c r="P23" s="150"/>
      <c r="Q23" s="150"/>
      <c r="R23" s="150"/>
      <c r="S23" s="151"/>
      <c r="T23" s="128"/>
      <c r="U23" s="129"/>
      <c r="V23" s="130"/>
    </row>
    <row r="24" spans="2:23" ht="15" customHeight="1" x14ac:dyDescent="0.25">
      <c r="B24" s="182">
        <v>6</v>
      </c>
      <c r="C24" s="183">
        <v>0.05</v>
      </c>
      <c r="D24" s="184" t="s">
        <v>46</v>
      </c>
      <c r="E24" s="185">
        <v>0.3</v>
      </c>
      <c r="F24" s="186">
        <v>3</v>
      </c>
      <c r="G24" s="187">
        <f t="shared" si="0"/>
        <v>0.89999999999999991</v>
      </c>
      <c r="H24" s="188">
        <f>SUM(G24:G27)</f>
        <v>2.8999999999999995</v>
      </c>
      <c r="I24" s="189">
        <f>H24*C24</f>
        <v>0.14499999999999999</v>
      </c>
      <c r="J24" s="190"/>
      <c r="K24" s="149"/>
      <c r="L24" s="150"/>
      <c r="M24" s="150"/>
      <c r="N24" s="150"/>
      <c r="O24" s="150"/>
      <c r="P24" s="150"/>
      <c r="Q24" s="150"/>
      <c r="R24" s="150"/>
      <c r="S24" s="151"/>
      <c r="T24" s="122">
        <f>SUM(F24:F27)/4</f>
        <v>2.75</v>
      </c>
      <c r="U24" s="123">
        <f>T24*C24</f>
        <v>0.13750000000000001</v>
      </c>
      <c r="V24" s="124"/>
    </row>
    <row r="25" spans="2:23" ht="15" customHeight="1" x14ac:dyDescent="0.25">
      <c r="B25" s="149"/>
      <c r="C25" s="214"/>
      <c r="D25" s="215" t="s">
        <v>47</v>
      </c>
      <c r="E25" s="193">
        <v>0.3</v>
      </c>
      <c r="F25" s="194">
        <v>4</v>
      </c>
      <c r="G25" s="195">
        <f t="shared" si="0"/>
        <v>1.2</v>
      </c>
      <c r="H25" s="196"/>
      <c r="I25" s="197"/>
      <c r="J25" s="198"/>
      <c r="K25" s="149"/>
      <c r="L25" s="150"/>
      <c r="M25" s="150"/>
      <c r="N25" s="150"/>
      <c r="O25" s="150"/>
      <c r="P25" s="150"/>
      <c r="Q25" s="150"/>
      <c r="R25" s="150"/>
      <c r="S25" s="151"/>
      <c r="T25" s="125"/>
      <c r="U25" s="131"/>
      <c r="V25" s="127"/>
    </row>
    <row r="26" spans="2:23" ht="15" customHeight="1" x14ac:dyDescent="0.25">
      <c r="B26" s="149"/>
      <c r="C26" s="214"/>
      <c r="D26" s="215" t="s">
        <v>75</v>
      </c>
      <c r="E26" s="193">
        <v>0.2</v>
      </c>
      <c r="F26" s="194">
        <v>2</v>
      </c>
      <c r="G26" s="195">
        <f t="shared" si="0"/>
        <v>0.4</v>
      </c>
      <c r="H26" s="196"/>
      <c r="I26" s="197"/>
      <c r="J26" s="198"/>
      <c r="K26" s="149"/>
      <c r="L26" s="150"/>
      <c r="M26" s="150"/>
      <c r="N26" s="150"/>
      <c r="O26" s="150"/>
      <c r="P26" s="150"/>
      <c r="Q26" s="150"/>
      <c r="R26" s="150"/>
      <c r="S26" s="151"/>
      <c r="T26" s="125"/>
      <c r="U26" s="131"/>
      <c r="V26" s="127"/>
    </row>
    <row r="27" spans="2:23" ht="15" customHeight="1" thickBot="1" x14ac:dyDescent="0.3">
      <c r="B27" s="199"/>
      <c r="C27" s="200"/>
      <c r="D27" s="208" t="s">
        <v>76</v>
      </c>
      <c r="E27" s="202">
        <v>0.2</v>
      </c>
      <c r="F27" s="203">
        <v>2</v>
      </c>
      <c r="G27" s="204">
        <f t="shared" si="0"/>
        <v>0.4</v>
      </c>
      <c r="H27" s="205"/>
      <c r="I27" s="206"/>
      <c r="J27" s="207"/>
      <c r="K27" s="149"/>
      <c r="L27" s="150"/>
      <c r="M27" s="150"/>
      <c r="N27" s="150"/>
      <c r="O27" s="150"/>
      <c r="P27" s="150"/>
      <c r="Q27" s="150"/>
      <c r="R27" s="150"/>
      <c r="S27" s="151"/>
      <c r="T27" s="128"/>
      <c r="U27" s="129"/>
      <c r="V27" s="130"/>
    </row>
    <row r="28" spans="2:23" ht="15" customHeight="1" thickBot="1" x14ac:dyDescent="0.35">
      <c r="B28" s="132"/>
      <c r="C28" s="133">
        <f>SUM(C4:C27)</f>
        <v>1</v>
      </c>
      <c r="D28" s="132"/>
      <c r="E28" s="134">
        <f>SUM(E4:E27)</f>
        <v>6</v>
      </c>
      <c r="F28" s="135"/>
      <c r="G28" s="136"/>
      <c r="H28" s="137"/>
      <c r="I28" s="138">
        <f>SUM(I4:I27)</f>
        <v>2.8550000000000004</v>
      </c>
      <c r="J28" s="139">
        <f>I28/4*100</f>
        <v>71.375000000000014</v>
      </c>
      <c r="K28" s="152"/>
      <c r="L28" s="153"/>
      <c r="M28" s="153"/>
      <c r="N28" s="153"/>
      <c r="O28" s="153"/>
      <c r="P28" s="153"/>
      <c r="Q28" s="153"/>
      <c r="R28" s="153"/>
      <c r="S28" s="154"/>
      <c r="T28" s="140"/>
      <c r="U28" s="141">
        <f>SUM(U4:U27)</f>
        <v>2.8833333333333333</v>
      </c>
      <c r="V28" s="142">
        <f>U28/4*100</f>
        <v>72.083333333333329</v>
      </c>
      <c r="W28" s="1" t="s">
        <v>11</v>
      </c>
    </row>
    <row r="29" spans="2:23" ht="15" customHeight="1" x14ac:dyDescent="0.25"/>
    <row r="30" spans="2:23" ht="15" customHeight="1" thickBot="1" x14ac:dyDescent="0.35">
      <c r="B30" s="121" t="s">
        <v>84</v>
      </c>
      <c r="G30" s="273"/>
      <c r="H30" s="155" t="s">
        <v>105</v>
      </c>
    </row>
    <row r="31" spans="2:23" ht="30" customHeight="1" thickBot="1" x14ac:dyDescent="0.35">
      <c r="B31" s="163" t="s">
        <v>0</v>
      </c>
      <c r="C31" s="164" t="s">
        <v>78</v>
      </c>
      <c r="D31" s="163" t="s">
        <v>26</v>
      </c>
      <c r="E31" s="165" t="s">
        <v>77</v>
      </c>
      <c r="F31" s="166" t="s">
        <v>79</v>
      </c>
      <c r="G31" s="167" t="s">
        <v>80</v>
      </c>
      <c r="H31" s="165" t="s">
        <v>81</v>
      </c>
      <c r="I31" s="165" t="s">
        <v>82</v>
      </c>
      <c r="J31" s="168" t="s">
        <v>85</v>
      </c>
      <c r="T31" s="268" t="s">
        <v>27</v>
      </c>
      <c r="U31" s="269"/>
      <c r="V31" s="270"/>
    </row>
    <row r="32" spans="2:23" ht="15" customHeight="1" thickBot="1" x14ac:dyDescent="0.35">
      <c r="B32" s="156" t="s">
        <v>86</v>
      </c>
      <c r="C32" s="157" t="s">
        <v>87</v>
      </c>
      <c r="D32" s="156" t="s">
        <v>88</v>
      </c>
      <c r="E32" s="158" t="s">
        <v>89</v>
      </c>
      <c r="F32" s="159" t="s">
        <v>90</v>
      </c>
      <c r="G32" s="160" t="s">
        <v>94</v>
      </c>
      <c r="H32" s="161" t="s">
        <v>92</v>
      </c>
      <c r="I32" s="161" t="s">
        <v>93</v>
      </c>
      <c r="J32" s="162" t="s">
        <v>91</v>
      </c>
      <c r="T32" s="143"/>
      <c r="U32" s="145"/>
      <c r="V32" s="144"/>
    </row>
    <row r="33" spans="2:22" ht="15" customHeight="1" x14ac:dyDescent="0.25">
      <c r="B33" s="182">
        <v>1</v>
      </c>
      <c r="C33" s="183">
        <v>0.25</v>
      </c>
      <c r="D33" s="184" t="s">
        <v>28</v>
      </c>
      <c r="E33" s="185">
        <v>0.2</v>
      </c>
      <c r="F33" s="186"/>
      <c r="G33" s="216">
        <f>E33*F33</f>
        <v>0</v>
      </c>
      <c r="H33" s="217">
        <f>SUM(G33:G36)</f>
        <v>0</v>
      </c>
      <c r="I33" s="218">
        <f>H33*C33</f>
        <v>0</v>
      </c>
      <c r="J33" s="219"/>
      <c r="T33" s="122">
        <f>SUM(F33:F36)/4</f>
        <v>0</v>
      </c>
      <c r="U33" s="123">
        <f>T33*C33</f>
        <v>0</v>
      </c>
      <c r="V33" s="124"/>
    </row>
    <row r="34" spans="2:22" ht="15" customHeight="1" x14ac:dyDescent="0.25">
      <c r="B34" s="149"/>
      <c r="C34" s="191"/>
      <c r="D34" s="192" t="s">
        <v>29</v>
      </c>
      <c r="E34" s="193">
        <v>0.3</v>
      </c>
      <c r="F34" s="194"/>
      <c r="G34" s="220">
        <f t="shared" ref="G34:G48" si="1">E34*F34</f>
        <v>0</v>
      </c>
      <c r="H34" s="221"/>
      <c r="I34" s="222"/>
      <c r="J34" s="223"/>
      <c r="T34" s="125"/>
      <c r="U34" s="126"/>
      <c r="V34" s="127"/>
    </row>
    <row r="35" spans="2:22" ht="15" customHeight="1" x14ac:dyDescent="0.25">
      <c r="B35" s="149"/>
      <c r="C35" s="191"/>
      <c r="D35" s="192" t="s">
        <v>30</v>
      </c>
      <c r="E35" s="193">
        <v>0.3</v>
      </c>
      <c r="F35" s="194"/>
      <c r="G35" s="220">
        <f t="shared" si="1"/>
        <v>0</v>
      </c>
      <c r="H35" s="221"/>
      <c r="I35" s="222"/>
      <c r="J35" s="223"/>
      <c r="T35" s="125"/>
      <c r="U35" s="126"/>
      <c r="V35" s="127"/>
    </row>
    <row r="36" spans="2:22" ht="15" customHeight="1" thickBot="1" x14ac:dyDescent="0.3">
      <c r="B36" s="199"/>
      <c r="C36" s="200"/>
      <c r="D36" s="201" t="s">
        <v>31</v>
      </c>
      <c r="E36" s="202">
        <v>0.2</v>
      </c>
      <c r="F36" s="203"/>
      <c r="G36" s="224">
        <f t="shared" si="1"/>
        <v>0</v>
      </c>
      <c r="H36" s="225"/>
      <c r="I36" s="226"/>
      <c r="J36" s="227"/>
      <c r="T36" s="128"/>
      <c r="U36" s="129"/>
      <c r="V36" s="130"/>
    </row>
    <row r="37" spans="2:22" ht="15" customHeight="1" x14ac:dyDescent="0.25">
      <c r="B37" s="182">
        <v>2</v>
      </c>
      <c r="C37" s="183">
        <v>0.2</v>
      </c>
      <c r="D37" s="184" t="s">
        <v>32</v>
      </c>
      <c r="E37" s="185">
        <v>0.4</v>
      </c>
      <c r="F37" s="186"/>
      <c r="G37" s="216">
        <f t="shared" si="1"/>
        <v>0</v>
      </c>
      <c r="H37" s="217">
        <f>SUM(G37:G40)</f>
        <v>0</v>
      </c>
      <c r="I37" s="218">
        <f>H37*C37</f>
        <v>0</v>
      </c>
      <c r="J37" s="219"/>
      <c r="T37" s="122">
        <f>SUM(F37:F40)/3</f>
        <v>0</v>
      </c>
      <c r="U37" s="123">
        <f>T37*C37</f>
        <v>0</v>
      </c>
      <c r="V37" s="124"/>
    </row>
    <row r="38" spans="2:22" ht="15" customHeight="1" x14ac:dyDescent="0.25">
      <c r="B38" s="149"/>
      <c r="C38" s="191"/>
      <c r="D38" s="192" t="s">
        <v>33</v>
      </c>
      <c r="E38" s="193">
        <v>0.3</v>
      </c>
      <c r="F38" s="194"/>
      <c r="G38" s="220">
        <f t="shared" si="1"/>
        <v>0</v>
      </c>
      <c r="H38" s="221"/>
      <c r="I38" s="222"/>
      <c r="J38" s="223"/>
      <c r="T38" s="125"/>
      <c r="U38" s="126"/>
      <c r="V38" s="127"/>
    </row>
    <row r="39" spans="2:22" ht="15" customHeight="1" x14ac:dyDescent="0.25">
      <c r="B39" s="149"/>
      <c r="C39" s="191"/>
      <c r="D39" s="192" t="s">
        <v>34</v>
      </c>
      <c r="E39" s="193">
        <v>0.3</v>
      </c>
      <c r="F39" s="194"/>
      <c r="G39" s="220">
        <f t="shared" si="1"/>
        <v>0</v>
      </c>
      <c r="H39" s="221"/>
      <c r="I39" s="222"/>
      <c r="J39" s="223"/>
      <c r="T39" s="125"/>
      <c r="U39" s="126"/>
      <c r="V39" s="127"/>
    </row>
    <row r="40" spans="2:22" ht="15" customHeight="1" thickBot="1" x14ac:dyDescent="0.3">
      <c r="B40" s="199"/>
      <c r="C40" s="200"/>
      <c r="D40" s="201" t="s">
        <v>35</v>
      </c>
      <c r="E40" s="202"/>
      <c r="F40" s="203"/>
      <c r="G40" s="224">
        <f t="shared" si="1"/>
        <v>0</v>
      </c>
      <c r="H40" s="225"/>
      <c r="I40" s="226"/>
      <c r="J40" s="227"/>
      <c r="T40" s="128"/>
      <c r="U40" s="129"/>
      <c r="V40" s="130"/>
    </row>
    <row r="41" spans="2:22" ht="15" customHeight="1" x14ac:dyDescent="0.25">
      <c r="B41" s="182">
        <v>3</v>
      </c>
      <c r="C41" s="183">
        <v>0.2</v>
      </c>
      <c r="D41" s="184" t="s">
        <v>36</v>
      </c>
      <c r="E41" s="185">
        <v>0.25</v>
      </c>
      <c r="F41" s="186"/>
      <c r="G41" s="216">
        <f t="shared" si="1"/>
        <v>0</v>
      </c>
      <c r="H41" s="217">
        <f>SUM(G41:G44)</f>
        <v>0</v>
      </c>
      <c r="I41" s="218">
        <f>H41*C41</f>
        <v>0</v>
      </c>
      <c r="J41" s="219"/>
      <c r="T41" s="122">
        <f>SUM(F41:F44)/4</f>
        <v>0</v>
      </c>
      <c r="U41" s="123">
        <f>T41*C41</f>
        <v>0</v>
      </c>
      <c r="V41" s="124"/>
    </row>
    <row r="42" spans="2:22" ht="15" customHeight="1" x14ac:dyDescent="0.25">
      <c r="B42" s="149"/>
      <c r="C42" s="191"/>
      <c r="D42" s="192" t="s">
        <v>37</v>
      </c>
      <c r="E42" s="193">
        <v>0.25</v>
      </c>
      <c r="F42" s="194"/>
      <c r="G42" s="220">
        <f t="shared" si="1"/>
        <v>0</v>
      </c>
      <c r="H42" s="221"/>
      <c r="I42" s="222"/>
      <c r="J42" s="223"/>
      <c r="T42" s="125"/>
      <c r="U42" s="126"/>
      <c r="V42" s="127"/>
    </row>
    <row r="43" spans="2:22" ht="15" customHeight="1" x14ac:dyDescent="0.25">
      <c r="B43" s="149"/>
      <c r="C43" s="191"/>
      <c r="D43" s="192" t="s">
        <v>38</v>
      </c>
      <c r="E43" s="193">
        <v>0.3</v>
      </c>
      <c r="F43" s="194"/>
      <c r="G43" s="220">
        <f t="shared" si="1"/>
        <v>0</v>
      </c>
      <c r="H43" s="221"/>
      <c r="I43" s="222"/>
      <c r="J43" s="223"/>
      <c r="T43" s="125"/>
      <c r="U43" s="126"/>
      <c r="V43" s="127"/>
    </row>
    <row r="44" spans="2:22" ht="15" customHeight="1" thickBot="1" x14ac:dyDescent="0.3">
      <c r="B44" s="199"/>
      <c r="C44" s="200"/>
      <c r="D44" s="201">
        <v>3.4</v>
      </c>
      <c r="E44" s="202">
        <v>0.2</v>
      </c>
      <c r="F44" s="203"/>
      <c r="G44" s="224">
        <f t="shared" si="1"/>
        <v>0</v>
      </c>
      <c r="H44" s="225"/>
      <c r="I44" s="226"/>
      <c r="J44" s="227"/>
      <c r="T44" s="128"/>
      <c r="U44" s="129"/>
      <c r="V44" s="130"/>
    </row>
    <row r="45" spans="2:22" ht="15" customHeight="1" x14ac:dyDescent="0.25">
      <c r="B45" s="182">
        <v>4</v>
      </c>
      <c r="C45" s="183">
        <v>0.25</v>
      </c>
      <c r="D45" s="184" t="s">
        <v>39</v>
      </c>
      <c r="E45" s="185">
        <v>0.1</v>
      </c>
      <c r="F45" s="186"/>
      <c r="G45" s="216">
        <f t="shared" si="1"/>
        <v>0</v>
      </c>
      <c r="H45" s="217">
        <f>SUM(G45:G48)</f>
        <v>0</v>
      </c>
      <c r="I45" s="218">
        <f>H45*C45</f>
        <v>0</v>
      </c>
      <c r="J45" s="219"/>
      <c r="T45" s="122">
        <f>SUM(F45:F48)/4</f>
        <v>0</v>
      </c>
      <c r="U45" s="123">
        <f>T45*C45</f>
        <v>0</v>
      </c>
      <c r="V45" s="124"/>
    </row>
    <row r="46" spans="2:22" ht="15" customHeight="1" x14ac:dyDescent="0.25">
      <c r="B46" s="149"/>
      <c r="C46" s="191"/>
      <c r="D46" s="192" t="s">
        <v>40</v>
      </c>
      <c r="E46" s="193">
        <v>0.25</v>
      </c>
      <c r="F46" s="194"/>
      <c r="G46" s="220">
        <f t="shared" si="1"/>
        <v>0</v>
      </c>
      <c r="H46" s="221"/>
      <c r="I46" s="222"/>
      <c r="J46" s="223"/>
      <c r="T46" s="125"/>
      <c r="U46" s="126"/>
      <c r="V46" s="127"/>
    </row>
    <row r="47" spans="2:22" ht="15" customHeight="1" x14ac:dyDescent="0.25">
      <c r="B47" s="149"/>
      <c r="C47" s="191"/>
      <c r="D47" s="192" t="s">
        <v>41</v>
      </c>
      <c r="E47" s="193">
        <v>0.4</v>
      </c>
      <c r="F47" s="194"/>
      <c r="G47" s="220">
        <f t="shared" si="1"/>
        <v>0</v>
      </c>
      <c r="H47" s="221"/>
      <c r="I47" s="222"/>
      <c r="J47" s="223"/>
      <c r="T47" s="125"/>
      <c r="U47" s="126"/>
      <c r="V47" s="127"/>
    </row>
    <row r="48" spans="2:22" ht="15" customHeight="1" thickBot="1" x14ac:dyDescent="0.3">
      <c r="B48" s="149"/>
      <c r="C48" s="191"/>
      <c r="D48" s="208" t="s">
        <v>42</v>
      </c>
      <c r="E48" s="209">
        <v>0.25</v>
      </c>
      <c r="F48" s="210"/>
      <c r="G48" s="224">
        <f t="shared" si="1"/>
        <v>0</v>
      </c>
      <c r="H48" s="228"/>
      <c r="I48" s="229"/>
      <c r="J48" s="230"/>
      <c r="T48" s="125"/>
      <c r="U48" s="126"/>
      <c r="V48" s="127"/>
    </row>
    <row r="49" spans="2:22" ht="15" customHeight="1" x14ac:dyDescent="0.25">
      <c r="B49" s="182">
        <v>5</v>
      </c>
      <c r="C49" s="183">
        <v>0.05</v>
      </c>
      <c r="D49" s="184" t="s">
        <v>43</v>
      </c>
      <c r="E49" s="185">
        <v>0.25</v>
      </c>
      <c r="F49" s="186"/>
      <c r="G49" s="231">
        <f>E48*F48</f>
        <v>0</v>
      </c>
      <c r="H49" s="217">
        <f>SUM(G50:G52)</f>
        <v>0</v>
      </c>
      <c r="I49" s="218">
        <f>H49*C49</f>
        <v>0</v>
      </c>
      <c r="J49" s="219"/>
      <c r="T49" s="122">
        <f>SUM(F49:F52)/4</f>
        <v>0</v>
      </c>
      <c r="U49" s="123">
        <f>T49*C49</f>
        <v>0</v>
      </c>
      <c r="V49" s="124"/>
    </row>
    <row r="50" spans="2:22" ht="15" customHeight="1" x14ac:dyDescent="0.25">
      <c r="B50" s="149"/>
      <c r="C50" s="214"/>
      <c r="D50" s="192" t="s">
        <v>44</v>
      </c>
      <c r="E50" s="193">
        <v>0.3</v>
      </c>
      <c r="F50" s="194"/>
      <c r="G50" s="220">
        <f>E49*F49</f>
        <v>0</v>
      </c>
      <c r="H50" s="221"/>
      <c r="I50" s="222"/>
      <c r="J50" s="223"/>
      <c r="T50" s="125"/>
      <c r="U50" s="131"/>
      <c r="V50" s="127"/>
    </row>
    <row r="51" spans="2:22" ht="15" customHeight="1" x14ac:dyDescent="0.25">
      <c r="B51" s="149"/>
      <c r="C51" s="191"/>
      <c r="D51" s="192" t="s">
        <v>45</v>
      </c>
      <c r="E51" s="193">
        <v>0.2</v>
      </c>
      <c r="F51" s="194"/>
      <c r="G51" s="220">
        <f t="shared" ref="G51:G56" si="2">E51*F51</f>
        <v>0</v>
      </c>
      <c r="H51" s="221"/>
      <c r="I51" s="222"/>
      <c r="J51" s="223"/>
      <c r="T51" s="125"/>
      <c r="U51" s="126"/>
      <c r="V51" s="127"/>
    </row>
    <row r="52" spans="2:22" ht="15" customHeight="1" thickBot="1" x14ac:dyDescent="0.3">
      <c r="B52" s="199"/>
      <c r="C52" s="200"/>
      <c r="D52" s="208">
        <v>5.4</v>
      </c>
      <c r="E52" s="202">
        <v>0.25</v>
      </c>
      <c r="F52" s="203"/>
      <c r="G52" s="224">
        <f t="shared" si="2"/>
        <v>0</v>
      </c>
      <c r="H52" s="225"/>
      <c r="I52" s="226"/>
      <c r="J52" s="227"/>
      <c r="T52" s="128"/>
      <c r="U52" s="129"/>
      <c r="V52" s="130"/>
    </row>
    <row r="53" spans="2:22" ht="15" customHeight="1" x14ac:dyDescent="0.25">
      <c r="B53" s="182">
        <v>6</v>
      </c>
      <c r="C53" s="183">
        <v>0.05</v>
      </c>
      <c r="D53" s="184" t="s">
        <v>46</v>
      </c>
      <c r="E53" s="185">
        <v>0.3</v>
      </c>
      <c r="F53" s="186"/>
      <c r="G53" s="216">
        <f t="shared" si="2"/>
        <v>0</v>
      </c>
      <c r="H53" s="217">
        <f>SUM(G53:G56)</f>
        <v>0</v>
      </c>
      <c r="I53" s="218">
        <f>H53*C53</f>
        <v>0</v>
      </c>
      <c r="J53" s="219"/>
      <c r="T53" s="122">
        <f>SUM(F53:F56)/4</f>
        <v>0</v>
      </c>
      <c r="U53" s="123">
        <f>T53*C53</f>
        <v>0</v>
      </c>
      <c r="V53" s="124"/>
    </row>
    <row r="54" spans="2:22" ht="15" customHeight="1" x14ac:dyDescent="0.25">
      <c r="B54" s="149"/>
      <c r="C54" s="214"/>
      <c r="D54" s="215" t="s">
        <v>47</v>
      </c>
      <c r="E54" s="193">
        <v>0.3</v>
      </c>
      <c r="F54" s="194"/>
      <c r="G54" s="220">
        <f t="shared" si="2"/>
        <v>0</v>
      </c>
      <c r="H54" s="221"/>
      <c r="I54" s="222"/>
      <c r="J54" s="223"/>
      <c r="T54" s="125"/>
      <c r="U54" s="131"/>
      <c r="V54" s="127"/>
    </row>
    <row r="55" spans="2:22" ht="15" customHeight="1" x14ac:dyDescent="0.25">
      <c r="B55" s="149"/>
      <c r="C55" s="214"/>
      <c r="D55" s="215" t="s">
        <v>75</v>
      </c>
      <c r="E55" s="193">
        <v>0.2</v>
      </c>
      <c r="F55" s="194"/>
      <c r="G55" s="220">
        <f t="shared" si="2"/>
        <v>0</v>
      </c>
      <c r="H55" s="221"/>
      <c r="I55" s="222"/>
      <c r="J55" s="223"/>
      <c r="T55" s="125"/>
      <c r="U55" s="131"/>
      <c r="V55" s="127"/>
    </row>
    <row r="56" spans="2:22" ht="15" customHeight="1" thickBot="1" x14ac:dyDescent="0.3">
      <c r="B56" s="199"/>
      <c r="C56" s="200"/>
      <c r="D56" s="208" t="s">
        <v>76</v>
      </c>
      <c r="E56" s="202">
        <v>0.2</v>
      </c>
      <c r="F56" s="203"/>
      <c r="G56" s="224">
        <f t="shared" si="2"/>
        <v>0</v>
      </c>
      <c r="H56" s="225"/>
      <c r="I56" s="226"/>
      <c r="J56" s="227"/>
      <c r="T56" s="128"/>
      <c r="U56" s="129"/>
      <c r="V56" s="130"/>
    </row>
    <row r="57" spans="2:22" ht="15" customHeight="1" thickBot="1" x14ac:dyDescent="0.35">
      <c r="B57" s="132"/>
      <c r="C57" s="133">
        <f>SUM(C33:C56)</f>
        <v>1</v>
      </c>
      <c r="D57" s="132"/>
      <c r="E57" s="134">
        <f>SUM(E33:E56)</f>
        <v>6</v>
      </c>
      <c r="F57" s="135"/>
      <c r="G57" s="232"/>
      <c r="H57" s="233"/>
      <c r="I57" s="234">
        <f>SUM(I33:I56)</f>
        <v>0</v>
      </c>
      <c r="J57" s="274">
        <f>I57/4*100</f>
        <v>0</v>
      </c>
      <c r="T57" s="140"/>
      <c r="U57" s="141">
        <f>SUM(U33:U56)</f>
        <v>0</v>
      </c>
      <c r="V57" s="142">
        <f>U57/4*100</f>
        <v>0</v>
      </c>
    </row>
  </sheetData>
  <mergeCells count="2">
    <mergeCell ref="T2:V2"/>
    <mergeCell ref="T31:V31"/>
  </mergeCells>
  <pageMargins left="0.7" right="0.7" top="0.5" bottom="0.5" header="0.3" footer="0.3"/>
  <pageSetup orientation="landscape" horizontalDpi="4294967295" verticalDpi="4294967295" r:id="rId1"/>
  <rowBreaks count="1" manualBreakCount="1">
    <brk id="29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2"/>
  <sheetViews>
    <sheetView workbookViewId="0">
      <selection activeCell="K12" sqref="K12"/>
    </sheetView>
  </sheetViews>
  <sheetFormatPr defaultRowHeight="15" x14ac:dyDescent="0.25"/>
  <cols>
    <col min="1" max="1" width="28.28515625" customWidth="1"/>
    <col min="4" max="4" width="12" style="26" customWidth="1"/>
    <col min="5" max="5" width="10.28515625" style="26" customWidth="1"/>
    <col min="6" max="6" width="22.28515625" style="26" bestFit="1" customWidth="1"/>
    <col min="7" max="7" width="5.140625" style="62" customWidth="1"/>
    <col min="8" max="8" width="7.140625" customWidth="1"/>
    <col min="9" max="9" width="11.5703125" customWidth="1"/>
    <col min="10" max="10" width="29.85546875" customWidth="1"/>
  </cols>
  <sheetData>
    <row r="1" spans="1:13" x14ac:dyDescent="0.25">
      <c r="A1" t="s">
        <v>25</v>
      </c>
    </row>
    <row r="2" spans="1:13" ht="15.75" thickBot="1" x14ac:dyDescent="0.3">
      <c r="A2" s="54" t="s">
        <v>1</v>
      </c>
      <c r="B2" s="54" t="s">
        <v>2</v>
      </c>
      <c r="C2" s="54" t="s">
        <v>3</v>
      </c>
      <c r="D2" s="55" t="s">
        <v>4</v>
      </c>
      <c r="E2" s="55" t="s">
        <v>52</v>
      </c>
      <c r="F2" s="55" t="s">
        <v>54</v>
      </c>
      <c r="G2" s="63"/>
      <c r="H2" s="107" t="s">
        <v>70</v>
      </c>
      <c r="I2" s="107" t="s">
        <v>71</v>
      </c>
      <c r="J2" s="107" t="s">
        <v>72</v>
      </c>
      <c r="K2" s="66"/>
      <c r="L2" s="66"/>
      <c r="M2" s="66"/>
    </row>
    <row r="3" spans="1:13" ht="15.75" thickBot="1" x14ac:dyDescent="0.3">
      <c r="A3" s="71" t="s">
        <v>73</v>
      </c>
      <c r="B3" s="72"/>
      <c r="C3" s="72" t="s">
        <v>20</v>
      </c>
      <c r="D3" s="73" t="s">
        <v>57</v>
      </c>
      <c r="E3" s="74" t="s">
        <v>58</v>
      </c>
      <c r="F3" s="75" t="s">
        <v>59</v>
      </c>
      <c r="G3" s="64"/>
      <c r="H3" s="108">
        <v>1</v>
      </c>
      <c r="I3" s="108" t="s">
        <v>60</v>
      </c>
      <c r="J3" s="109" t="s">
        <v>61</v>
      </c>
      <c r="K3" s="66"/>
      <c r="L3" s="66"/>
      <c r="M3" s="66"/>
    </row>
    <row r="4" spans="1:13" x14ac:dyDescent="0.25">
      <c r="A4" s="67" t="s">
        <v>49</v>
      </c>
      <c r="B4" s="76"/>
      <c r="C4" s="68">
        <v>0.6</v>
      </c>
      <c r="D4" s="69">
        <v>5</v>
      </c>
      <c r="E4" s="30">
        <f>C4*D4</f>
        <v>3</v>
      </c>
      <c r="F4" s="70"/>
      <c r="G4" s="64"/>
      <c r="H4" s="108">
        <v>2</v>
      </c>
      <c r="I4" s="108" t="s">
        <v>62</v>
      </c>
      <c r="J4" s="109" t="s">
        <v>63</v>
      </c>
      <c r="K4" s="66"/>
      <c r="L4" s="66"/>
      <c r="M4" s="66"/>
    </row>
    <row r="5" spans="1:13" x14ac:dyDescent="0.25">
      <c r="A5" s="46"/>
      <c r="B5" s="77"/>
      <c r="C5" s="56">
        <v>0.6</v>
      </c>
      <c r="D5" s="57">
        <v>4</v>
      </c>
      <c r="E5" s="29">
        <f t="shared" ref="E5:E7" si="0">C5*D5</f>
        <v>2.4</v>
      </c>
      <c r="F5" s="41"/>
      <c r="G5" s="64"/>
      <c r="H5" s="108">
        <v>3</v>
      </c>
      <c r="I5" s="108" t="s">
        <v>64</v>
      </c>
      <c r="J5" s="109" t="s">
        <v>65</v>
      </c>
      <c r="K5" s="66"/>
      <c r="L5" s="66"/>
      <c r="M5" s="66"/>
    </row>
    <row r="6" spans="1:13" x14ac:dyDescent="0.25">
      <c r="A6" s="46"/>
      <c r="B6" s="77"/>
      <c r="C6" s="56">
        <v>0.6</v>
      </c>
      <c r="D6" s="57">
        <v>3</v>
      </c>
      <c r="E6" s="29">
        <f t="shared" si="0"/>
        <v>1.7999999999999998</v>
      </c>
      <c r="F6" s="41"/>
      <c r="G6" s="64"/>
      <c r="H6" s="108">
        <v>4</v>
      </c>
      <c r="I6" s="108" t="s">
        <v>66</v>
      </c>
      <c r="J6" s="109" t="s">
        <v>67</v>
      </c>
      <c r="K6" s="66"/>
      <c r="L6" s="66"/>
      <c r="M6" s="66"/>
    </row>
    <row r="7" spans="1:13" x14ac:dyDescent="0.25">
      <c r="A7" s="46"/>
      <c r="B7" s="77"/>
      <c r="C7" s="56">
        <v>0.6</v>
      </c>
      <c r="D7" s="57">
        <v>2</v>
      </c>
      <c r="E7" s="29">
        <f t="shared" si="0"/>
        <v>1.2</v>
      </c>
      <c r="F7" s="41"/>
      <c r="G7" s="64"/>
      <c r="H7" s="108">
        <v>5</v>
      </c>
      <c r="I7" s="108" t="s">
        <v>68</v>
      </c>
      <c r="J7" s="109" t="s">
        <v>69</v>
      </c>
      <c r="K7" s="66"/>
      <c r="L7" s="66"/>
      <c r="M7" s="66"/>
    </row>
    <row r="8" spans="1:13" ht="15.75" thickBot="1" x14ac:dyDescent="0.3">
      <c r="A8" s="47"/>
      <c r="B8" s="83" t="s">
        <v>21</v>
      </c>
      <c r="C8" s="84"/>
      <c r="D8" s="85" t="s">
        <v>53</v>
      </c>
      <c r="E8" s="86">
        <f>SUM(E4:E7)</f>
        <v>8.4</v>
      </c>
      <c r="F8" s="87">
        <f>E8/4</f>
        <v>2.1</v>
      </c>
      <c r="G8" s="65"/>
      <c r="H8" s="66"/>
      <c r="I8" s="66"/>
      <c r="J8" s="66"/>
      <c r="K8" s="66"/>
      <c r="L8" s="66"/>
      <c r="M8" s="66"/>
    </row>
    <row r="9" spans="1:13" ht="15.75" thickBot="1" x14ac:dyDescent="0.3">
      <c r="A9" s="42"/>
      <c r="B9" s="78"/>
      <c r="C9" s="34"/>
      <c r="D9" s="58"/>
      <c r="E9" s="35"/>
      <c r="F9" s="43"/>
      <c r="G9" s="64"/>
    </row>
    <row r="10" spans="1:13" x14ac:dyDescent="0.25">
      <c r="A10" s="48" t="s">
        <v>48</v>
      </c>
      <c r="B10" s="79"/>
      <c r="C10" s="31">
        <v>0.3</v>
      </c>
      <c r="D10" s="59">
        <v>4</v>
      </c>
      <c r="E10" s="32">
        <f>C10*D10</f>
        <v>1.2</v>
      </c>
      <c r="F10" s="40"/>
      <c r="G10" s="64"/>
    </row>
    <row r="11" spans="1:13" x14ac:dyDescent="0.25">
      <c r="A11" s="49"/>
      <c r="B11" s="80"/>
      <c r="C11" s="28">
        <v>0.3</v>
      </c>
      <c r="D11" s="57">
        <v>3</v>
      </c>
      <c r="E11" s="29">
        <f t="shared" ref="E11:E12" si="1">C11*D11</f>
        <v>0.89999999999999991</v>
      </c>
      <c r="F11" s="41"/>
      <c r="G11" s="64"/>
    </row>
    <row r="12" spans="1:13" x14ac:dyDescent="0.25">
      <c r="A12" s="49"/>
      <c r="B12" s="80"/>
      <c r="C12" s="28">
        <v>0.3</v>
      </c>
      <c r="D12" s="57">
        <v>3</v>
      </c>
      <c r="E12" s="29">
        <f t="shared" si="1"/>
        <v>0.89999999999999991</v>
      </c>
      <c r="F12" s="41"/>
      <c r="G12" s="64"/>
    </row>
    <row r="13" spans="1:13" ht="15.75" thickBot="1" x14ac:dyDescent="0.3">
      <c r="A13" s="50"/>
      <c r="B13" s="88" t="s">
        <v>22</v>
      </c>
      <c r="C13" s="89"/>
      <c r="D13" s="90" t="s">
        <v>53</v>
      </c>
      <c r="E13" s="91">
        <f>SUM(E10:E12)</f>
        <v>2.9999999999999996</v>
      </c>
      <c r="F13" s="92">
        <f>E13/3</f>
        <v>0.99999999999999989</v>
      </c>
      <c r="G13" s="64"/>
    </row>
    <row r="14" spans="1:13" ht="15.75" thickBot="1" x14ac:dyDescent="0.3">
      <c r="A14" s="44"/>
      <c r="B14" s="81"/>
      <c r="C14" s="38"/>
      <c r="D14" s="60"/>
      <c r="E14" s="39"/>
      <c r="F14" s="45"/>
      <c r="G14" s="64"/>
    </row>
    <row r="15" spans="1:13" x14ac:dyDescent="0.25">
      <c r="A15" s="51" t="s">
        <v>50</v>
      </c>
      <c r="B15" s="61"/>
      <c r="C15" s="31">
        <v>0.1</v>
      </c>
      <c r="D15" s="59">
        <v>4</v>
      </c>
      <c r="E15" s="32">
        <f>C15*D15</f>
        <v>0.4</v>
      </c>
      <c r="F15" s="40"/>
      <c r="G15" s="64"/>
    </row>
    <row r="16" spans="1:13" x14ac:dyDescent="0.25">
      <c r="A16" s="52"/>
      <c r="B16" s="77"/>
      <c r="C16" s="28">
        <v>0.1</v>
      </c>
      <c r="D16" s="57">
        <v>3</v>
      </c>
      <c r="E16" s="29">
        <f t="shared" ref="E16:E17" si="2">C16*D16</f>
        <v>0.30000000000000004</v>
      </c>
      <c r="F16" s="41"/>
      <c r="G16" s="64"/>
    </row>
    <row r="17" spans="1:7" x14ac:dyDescent="0.25">
      <c r="A17" s="52"/>
      <c r="B17" s="77"/>
      <c r="C17" s="28">
        <v>0.1</v>
      </c>
      <c r="D17" s="57">
        <v>2</v>
      </c>
      <c r="E17" s="29">
        <f t="shared" si="2"/>
        <v>0.2</v>
      </c>
      <c r="F17" s="41"/>
      <c r="G17" s="64"/>
    </row>
    <row r="18" spans="1:7" ht="15.75" thickBot="1" x14ac:dyDescent="0.3">
      <c r="A18" s="53"/>
      <c r="B18" s="93" t="s">
        <v>23</v>
      </c>
      <c r="C18" s="94"/>
      <c r="D18" s="95" t="s">
        <v>53</v>
      </c>
      <c r="E18" s="96">
        <f>SUM(E15:E17)</f>
        <v>0.90000000000000013</v>
      </c>
      <c r="F18" s="97">
        <f>E18/3</f>
        <v>0.30000000000000004</v>
      </c>
      <c r="G18" s="64"/>
    </row>
    <row r="19" spans="1:7" ht="15.75" thickBot="1" x14ac:dyDescent="0.3">
      <c r="A19" s="44"/>
      <c r="B19" s="82"/>
      <c r="C19" s="38"/>
      <c r="D19" s="60"/>
      <c r="E19" s="39"/>
      <c r="F19" s="45"/>
      <c r="G19" s="64"/>
    </row>
    <row r="20" spans="1:7" x14ac:dyDescent="0.25">
      <c r="A20" s="98" t="s">
        <v>51</v>
      </c>
      <c r="B20" s="99" t="s">
        <v>24</v>
      </c>
      <c r="C20" s="100"/>
      <c r="D20" s="101"/>
      <c r="E20" s="101" t="s">
        <v>55</v>
      </c>
      <c r="F20" s="102">
        <f>SUM(F18+F13+F8)</f>
        <v>3.4</v>
      </c>
      <c r="G20" s="64"/>
    </row>
    <row r="21" spans="1:7" x14ac:dyDescent="0.25">
      <c r="A21" s="103"/>
      <c r="B21" s="104"/>
      <c r="C21" s="104"/>
      <c r="D21" s="271" t="s">
        <v>56</v>
      </c>
      <c r="E21" s="272"/>
      <c r="F21" s="105">
        <f>F20/5*100</f>
        <v>68</v>
      </c>
      <c r="G21" s="64" t="s">
        <v>11</v>
      </c>
    </row>
    <row r="22" spans="1:7" ht="15.75" thickBot="1" x14ac:dyDescent="0.3">
      <c r="A22" s="33"/>
      <c r="B22" s="36"/>
      <c r="C22" s="36"/>
      <c r="D22" s="37"/>
      <c r="E22" s="37"/>
      <c r="F22" s="106" t="str">
        <f>J6</f>
        <v>Exceeded Expectation</v>
      </c>
      <c r="G22" s="64"/>
    </row>
  </sheetData>
  <mergeCells count="1">
    <mergeCell ref="D21:E2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PA Calculation</vt:lpstr>
      <vt:lpstr>PC_RM &amp; RCD</vt:lpstr>
      <vt:lpstr>PSC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 Myang</dc:creator>
  <cp:lastModifiedBy>Mr Myang</cp:lastModifiedBy>
  <cp:lastPrinted>2015-05-08T10:25:07Z</cp:lastPrinted>
  <dcterms:created xsi:type="dcterms:W3CDTF">2015-02-04T17:07:38Z</dcterms:created>
  <dcterms:modified xsi:type="dcterms:W3CDTF">2015-05-08T12:49:22Z</dcterms:modified>
</cp:coreProperties>
</file>